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9345" tabRatio="922" firstSheet="10" activeTab="12"/>
  </bookViews>
  <sheets>
    <sheet name="TopPR_Dyn_BR_" sheetId="1" r:id="rId1"/>
    <sheet name="BottomPR_Dyn_BR_" sheetId="2" r:id="rId2"/>
    <sheet name="TopPR_Dyn_Binary_BR_" sheetId="3" r:id="rId3"/>
    <sheet name="BottomPR_Dyn_Binary_BR_" sheetId="4" r:id="rId4"/>
    <sheet name="TopHITS_Aut_Dyn_BR_" sheetId="5" r:id="rId5"/>
    <sheet name="BottomHITS_Aut_Dyn_BR_" sheetId="6" r:id="rId6"/>
    <sheet name="TopHITS_Hub_Dyn_BR_" sheetId="7" r:id="rId7"/>
    <sheet name="BottomHITS_Hub_Dyn_BR_" sheetId="8" r:id="rId8"/>
    <sheet name="TopHITS_Aut_Dyn_Binary_BR_" sheetId="9" r:id="rId9"/>
    <sheet name="BottomHITS_Aut_Dyn_Binary_BR_" sheetId="10" r:id="rId10"/>
    <sheet name="TopHITS_Hub_Dyn_Binary_BR_" sheetId="11" r:id="rId11"/>
    <sheet name="BottomHITS_Hub_Dyn_Binary_BR_" sheetId="12" r:id="rId12"/>
    <sheet name="TopPR_Dyn_BR" sheetId="13" r:id="rId13"/>
    <sheet name="BottomPR_Dyn_BR" sheetId="14" r:id="rId14"/>
    <sheet name="TopPR_Dyn_Binary_BR" sheetId="15" r:id="rId15"/>
    <sheet name="BottomPR_Dyn_Binary_BR" sheetId="16" r:id="rId16"/>
    <sheet name="TopHITS_Aut_Dyn_BR" sheetId="17" r:id="rId17"/>
    <sheet name="BottomHITS_Aut_Dyn_BR" sheetId="18" r:id="rId18"/>
    <sheet name="TopHITS_Hub_Dyn_BR" sheetId="19" r:id="rId19"/>
    <sheet name="BottomHITS_Hub_Dyn_BR" sheetId="20" r:id="rId20"/>
    <sheet name="TopHITS_Aut_Dyn_Binary_BR" sheetId="21" r:id="rId21"/>
    <sheet name="BottomHITS_Aut_Dyn_Binary_BR" sheetId="22" r:id="rId22"/>
    <sheet name="TopHITS_Hub_Dyn_Binary_BR" sheetId="23" r:id="rId23"/>
    <sheet name="BottomHITS_Hub_Dyn_Binary_BR" sheetId="24" r:id="rId24"/>
  </sheets>
  <definedNames/>
  <calcPr fullCalcOnLoad="1"/>
</workbook>
</file>

<file path=xl/sharedStrings.xml><?xml version="1.0" encoding="utf-8"?>
<sst xmlns="http://schemas.openxmlformats.org/spreadsheetml/2006/main" count="266" uniqueCount="23">
  <si>
    <t>Count</t>
  </si>
  <si>
    <t>Min</t>
  </si>
  <si>
    <t>Median</t>
  </si>
  <si>
    <t>Max</t>
  </si>
  <si>
    <t>Mean</t>
  </si>
  <si>
    <t>SD</t>
  </si>
  <si>
    <t>Line Width</t>
  </si>
  <si>
    <t>Minimum</t>
  </si>
  <si>
    <t>First Quartile</t>
  </si>
  <si>
    <t>Second Quartile</t>
  </si>
  <si>
    <t>Third Quartile</t>
  </si>
  <si>
    <t>Fourth Quartile</t>
  </si>
  <si>
    <t>Maximum</t>
  </si>
  <si>
    <t>Fourth Quartile -</t>
  </si>
  <si>
    <t>Third Quartile -</t>
  </si>
  <si>
    <t>Median -</t>
  </si>
  <si>
    <t>Second Quartile -</t>
  </si>
  <si>
    <t>First Quartile -</t>
  </si>
  <si>
    <t>Whisker</t>
  </si>
  <si>
    <t>Whisker-</t>
  </si>
  <si>
    <t>Average</t>
  </si>
  <si>
    <t>Threshold</t>
  </si>
  <si>
    <t>Ranks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</si>
</sst>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&quot;th&quot;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55"/>
      <name val="Arial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64" fontId="0" fillId="0" borderId="0" xfId="0" applyNumberFormat="1" applyAlignment="1">
      <alignment horizontal="right"/>
    </xf>
    <xf numFmtId="9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12"/>
          <c:w val="0.90875"/>
          <c:h val="0.9757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TopPR_Dyn_BR_!$B$31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TopPR_Dyn_BR_!$C$21:$M$21</c:f>
              <c:numCache/>
            </c:numRef>
          </c:cat>
          <c:val>
            <c:numRef>
              <c:f>TopPR_Dyn_BR_!$C$31:$M$31</c:f>
              <c:numCache/>
            </c:numRef>
          </c:val>
        </c:ser>
        <c:ser>
          <c:idx val="3"/>
          <c:order val="3"/>
          <c:tx>
            <c:strRef>
              <c:f>TopPR_Dyn_BR_!$B$32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TopPR_Dyn_BR_!$C$21:$M$21</c:f>
              <c:numCache/>
            </c:numRef>
          </c:cat>
          <c:val>
            <c:numRef>
              <c:f>TopPR_Dyn_BR_!$C$32:$M$32</c:f>
              <c:numCache/>
            </c:numRef>
          </c:val>
        </c:ser>
        <c:ser>
          <c:idx val="4"/>
          <c:order val="4"/>
          <c:tx>
            <c:strRef>
              <c:f>TopPR_Dyn_BR_!$B$33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TopPR_Dyn_BR_!$C$21:$M$21</c:f>
              <c:numCache/>
            </c:numRef>
          </c:cat>
          <c:val>
            <c:numRef>
              <c:f>TopPR_Dyn_BR_!$C$33:$M$33</c:f>
              <c:numCache/>
            </c:numRef>
          </c:val>
        </c:ser>
        <c:ser>
          <c:idx val="5"/>
          <c:order val="5"/>
          <c:tx>
            <c:strRef>
              <c:f>TopPR_Dyn_BR_!$B$34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TopPR_Dyn_BR_!$C$21:$M$21</c:f>
              <c:numCache/>
            </c:numRef>
          </c:cat>
          <c:val>
            <c:numRef>
              <c:f>TopPR_Dyn_BR_!$C$34:$M$34</c:f>
              <c:numCache/>
            </c:numRef>
          </c:val>
        </c:ser>
        <c:ser>
          <c:idx val="6"/>
          <c:order val="6"/>
          <c:tx>
            <c:strRef>
              <c:f>TopPR_Dyn_BR_!$B$35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TopPR_Dyn_BR_!$C$21:$M$21</c:f>
              <c:numCache/>
            </c:numRef>
          </c:cat>
          <c:val>
            <c:numRef>
              <c:f>TopPR_Dyn_BR_!$C$35:$M$35</c:f>
              <c:numCache/>
            </c:numRef>
          </c:val>
        </c:ser>
        <c:ser>
          <c:idx val="7"/>
          <c:order val="7"/>
          <c:tx>
            <c:strRef>
              <c:f>TopPR_Dyn_BR_!$B$37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TopPR_Dyn_BR_!$C$21:$M$21</c:f>
              <c:numCache/>
            </c:numRef>
          </c:cat>
          <c:val>
            <c:numRef>
              <c:f>TopPR_Dyn_BR_!$C$37:$M$37</c:f>
              <c:numCache/>
            </c:numRef>
          </c:val>
        </c:ser>
        <c:ser>
          <c:idx val="8"/>
          <c:order val="8"/>
          <c:tx>
            <c:strRef>
              <c:f>TopPR_Dyn_BR_!$B$38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TopPR_Dyn_BR_!$C$21:$M$21</c:f>
              <c:numCache/>
            </c:numRef>
          </c:cat>
          <c:val>
            <c:numRef>
              <c:f>TopPR_Dyn_BR_!$C$38:$M$38</c:f>
              <c:numCache/>
            </c:numRef>
          </c:val>
        </c:ser>
        <c:ser>
          <c:idx val="9"/>
          <c:order val="9"/>
          <c:tx>
            <c:strRef>
              <c:f>TopPR_Dyn_BR_!$B$39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TopPR_Dyn_BR_!$C$21:$M$21</c:f>
              <c:numCache/>
            </c:numRef>
          </c:cat>
          <c:val>
            <c:numRef>
              <c:f>TopPR_Dyn_BR_!$C$39:$M$39</c:f>
              <c:numCache/>
            </c:numRef>
          </c:val>
        </c:ser>
        <c:ser>
          <c:idx val="10"/>
          <c:order val="10"/>
          <c:tx>
            <c:strRef>
              <c:f>TopPR_Dyn_BR_!$B$40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TopPR_Dyn_BR_!$C$21:$M$21</c:f>
              <c:numCache/>
            </c:numRef>
          </c:cat>
          <c:val>
            <c:numRef>
              <c:f>TopPR_Dyn_BR_!$C$40:$M$40</c:f>
              <c:numCache/>
            </c:numRef>
          </c:val>
        </c:ser>
        <c:ser>
          <c:idx val="11"/>
          <c:order val="11"/>
          <c:tx>
            <c:strRef>
              <c:f>TopPR_Dyn_BR_!$B$41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TopPR_Dyn_BR_!$C$21:$M$21</c:f>
              <c:numCache/>
            </c:numRef>
          </c:cat>
          <c:val>
            <c:numRef>
              <c:f>TopPR_Dyn_BR_!$C$41:$M$41</c:f>
              <c:numCache/>
            </c:numRef>
          </c:val>
        </c:ser>
        <c:overlap val="100"/>
        <c:axId val="15057019"/>
        <c:axId val="65006276"/>
      </c:barChart>
      <c:lineChart>
        <c:grouping val="standard"/>
        <c:varyColors val="0"/>
        <c:ser>
          <c:idx val="0"/>
          <c:order val="0"/>
          <c:tx>
            <c:strRef>
              <c:f>TopPR_Dyn_BR_!$B$24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TopPR_Dyn_BR_!$C$44:$M$44</c:f>
                <c:numCache>
                  <c:ptCount val="11"/>
                  <c:pt idx="0">
                    <c:v>62.5</c:v>
                  </c:pt>
                  <c:pt idx="1">
                    <c:v>56.25</c:v>
                  </c:pt>
                  <c:pt idx="2">
                    <c:v>45.5</c:v>
                  </c:pt>
                  <c:pt idx="3">
                    <c:v>67.5</c:v>
                  </c:pt>
                  <c:pt idx="4">
                    <c:v>63.5</c:v>
                  </c:pt>
                  <c:pt idx="5">
                    <c:v>57</c:v>
                  </c:pt>
                  <c:pt idx="6">
                    <c:v>48.75</c:v>
                  </c:pt>
                  <c:pt idx="7">
                    <c:v>34.75</c:v>
                  </c:pt>
                  <c:pt idx="8">
                    <c:v>13.5</c:v>
                  </c:pt>
                  <c:pt idx="9">
                    <c:v>5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TopPR_Dyn_BR_!$C$21:$M$21</c:f>
              <c:numCache/>
            </c:numRef>
          </c:cat>
          <c:val>
            <c:numRef>
              <c:f>TopPR_Dyn_BR_!$C$24:$M$24</c:f>
              <c:numCache/>
            </c:numRef>
          </c:val>
          <c:smooth val="0"/>
        </c:ser>
        <c:ser>
          <c:idx val="1"/>
          <c:order val="1"/>
          <c:tx>
            <c:strRef>
              <c:f>TopPR_Dyn_BR_!$B$26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TopPR_Dyn_BR_!$C$43:$M$43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TopPR_Dyn_BR_!$C$21:$M$21</c:f>
              <c:numCache/>
            </c:numRef>
          </c:cat>
          <c:val>
            <c:numRef>
              <c:f>TopPR_Dyn_BR_!$C$26:$M$26</c:f>
              <c:numCache/>
            </c:numRef>
          </c:val>
          <c:smooth val="0"/>
        </c:ser>
        <c:ser>
          <c:idx val="12"/>
          <c:order val="12"/>
          <c:tx>
            <c:strRef>
              <c:f>TopPR_Dyn_BR_!$B$45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TopPR_Dyn_BR_!$C$21:$M$21</c:f>
              <c:numCache/>
            </c:numRef>
          </c:cat>
          <c:val>
            <c:numRef>
              <c:f>TopPR_Dyn_BR_!$C$45:$M$45</c:f>
              <c:numCache/>
            </c:numRef>
          </c:val>
          <c:smooth val="0"/>
        </c:ser>
        <c:axId val="15057019"/>
        <c:axId val="65006276"/>
      </c:lineChart>
      <c:catAx>
        <c:axId val="15057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65006276"/>
        <c:crosses val="autoZero"/>
        <c:auto val="1"/>
        <c:lblOffset val="100"/>
        <c:tickLblSkip val="1"/>
        <c:noMultiLvlLbl val="0"/>
      </c:catAx>
      <c:valAx>
        <c:axId val="65006276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50570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12"/>
          <c:w val="0.9085"/>
          <c:h val="0.976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BottomHITS_Aut_Dyn_Binary_BR_!$B$31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BottomHITS_Aut_Dyn_Binary_BR_!$C$21:$M$21</c:f>
              <c:numCache/>
            </c:numRef>
          </c:cat>
          <c:val>
            <c:numRef>
              <c:f>BottomHITS_Aut_Dyn_Binary_BR_!$C$31:$M$31</c:f>
              <c:numCache/>
            </c:numRef>
          </c:val>
        </c:ser>
        <c:ser>
          <c:idx val="3"/>
          <c:order val="3"/>
          <c:tx>
            <c:strRef>
              <c:f>BottomHITS_Aut_Dyn_Binary_BR_!$B$32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BottomHITS_Aut_Dyn_Binary_BR_!$C$21:$M$21</c:f>
              <c:numCache/>
            </c:numRef>
          </c:cat>
          <c:val>
            <c:numRef>
              <c:f>BottomHITS_Aut_Dyn_Binary_BR_!$C$32:$M$32</c:f>
              <c:numCache/>
            </c:numRef>
          </c:val>
        </c:ser>
        <c:ser>
          <c:idx val="4"/>
          <c:order val="4"/>
          <c:tx>
            <c:strRef>
              <c:f>BottomHITS_Aut_Dyn_Binary_BR_!$B$33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BottomHITS_Aut_Dyn_Binary_BR_!$C$21:$M$21</c:f>
              <c:numCache/>
            </c:numRef>
          </c:cat>
          <c:val>
            <c:numRef>
              <c:f>BottomHITS_Aut_Dyn_Binary_BR_!$C$33:$M$33</c:f>
              <c:numCache/>
            </c:numRef>
          </c:val>
        </c:ser>
        <c:ser>
          <c:idx val="5"/>
          <c:order val="5"/>
          <c:tx>
            <c:strRef>
              <c:f>BottomHITS_Aut_Dyn_Binary_BR_!$B$34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BottomHITS_Aut_Dyn_Binary_BR_!$C$21:$M$21</c:f>
              <c:numCache/>
            </c:numRef>
          </c:cat>
          <c:val>
            <c:numRef>
              <c:f>BottomHITS_Aut_Dyn_Binary_BR_!$C$34:$M$34</c:f>
              <c:numCache/>
            </c:numRef>
          </c:val>
        </c:ser>
        <c:ser>
          <c:idx val="6"/>
          <c:order val="6"/>
          <c:tx>
            <c:strRef>
              <c:f>BottomHITS_Aut_Dyn_Binary_BR_!$B$35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BottomHITS_Aut_Dyn_Binary_BR_!$C$21:$M$21</c:f>
              <c:numCache/>
            </c:numRef>
          </c:cat>
          <c:val>
            <c:numRef>
              <c:f>BottomHITS_Aut_Dyn_Binary_BR_!$C$35:$M$35</c:f>
              <c:numCache/>
            </c:numRef>
          </c:val>
        </c:ser>
        <c:ser>
          <c:idx val="7"/>
          <c:order val="7"/>
          <c:tx>
            <c:strRef>
              <c:f>BottomHITS_Aut_Dyn_Binary_BR_!$B$37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BottomHITS_Aut_Dyn_Binary_BR_!$C$21:$M$21</c:f>
              <c:numCache/>
            </c:numRef>
          </c:cat>
          <c:val>
            <c:numRef>
              <c:f>BottomHITS_Aut_Dyn_Binary_BR_!$C$37:$M$37</c:f>
              <c:numCache/>
            </c:numRef>
          </c:val>
        </c:ser>
        <c:ser>
          <c:idx val="8"/>
          <c:order val="8"/>
          <c:tx>
            <c:strRef>
              <c:f>BottomHITS_Aut_Dyn_Binary_BR_!$B$38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BottomHITS_Aut_Dyn_Binary_BR_!$C$21:$M$21</c:f>
              <c:numCache/>
            </c:numRef>
          </c:cat>
          <c:val>
            <c:numRef>
              <c:f>BottomHITS_Aut_Dyn_Binary_BR_!$C$38:$M$38</c:f>
              <c:numCache/>
            </c:numRef>
          </c:val>
        </c:ser>
        <c:ser>
          <c:idx val="9"/>
          <c:order val="9"/>
          <c:tx>
            <c:strRef>
              <c:f>BottomHITS_Aut_Dyn_Binary_BR_!$B$39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BottomHITS_Aut_Dyn_Binary_BR_!$C$21:$M$21</c:f>
              <c:numCache/>
            </c:numRef>
          </c:cat>
          <c:val>
            <c:numRef>
              <c:f>BottomHITS_Aut_Dyn_Binary_BR_!$C$39:$M$39</c:f>
              <c:numCache/>
            </c:numRef>
          </c:val>
        </c:ser>
        <c:ser>
          <c:idx val="10"/>
          <c:order val="10"/>
          <c:tx>
            <c:strRef>
              <c:f>BottomHITS_Aut_Dyn_Binary_BR_!$B$40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BottomHITS_Aut_Dyn_Binary_BR_!$C$21:$M$21</c:f>
              <c:numCache/>
            </c:numRef>
          </c:cat>
          <c:val>
            <c:numRef>
              <c:f>BottomHITS_Aut_Dyn_Binary_BR_!$C$40:$M$40</c:f>
              <c:numCache/>
            </c:numRef>
          </c:val>
        </c:ser>
        <c:ser>
          <c:idx val="11"/>
          <c:order val="11"/>
          <c:tx>
            <c:strRef>
              <c:f>BottomHITS_Aut_Dyn_Binary_BR_!$B$41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BottomHITS_Aut_Dyn_Binary_BR_!$C$21:$M$21</c:f>
              <c:numCache/>
            </c:numRef>
          </c:cat>
          <c:val>
            <c:numRef>
              <c:f>BottomHITS_Aut_Dyn_Binary_BR_!$C$41:$M$41</c:f>
              <c:numCache/>
            </c:numRef>
          </c:val>
        </c:ser>
        <c:overlap val="100"/>
        <c:axId val="16248053"/>
        <c:axId val="36790574"/>
      </c:barChart>
      <c:lineChart>
        <c:grouping val="standard"/>
        <c:varyColors val="0"/>
        <c:ser>
          <c:idx val="0"/>
          <c:order val="0"/>
          <c:tx>
            <c:strRef>
              <c:f>BottomHITS_Aut_Dyn_Binary_BR_!$B$24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BottomHITS_Aut_Dyn_Binary_BR_!$C$44:$M$44</c:f>
                <c:numCache>
                  <c:ptCount val="11"/>
                  <c:pt idx="0">
                    <c:v>62.5</c:v>
                  </c:pt>
                  <c:pt idx="1">
                    <c:v>52.75</c:v>
                  </c:pt>
                  <c:pt idx="2">
                    <c:v>47.5</c:v>
                  </c:pt>
                  <c:pt idx="3">
                    <c:v>43.5</c:v>
                  </c:pt>
                  <c:pt idx="4">
                    <c:v>32</c:v>
                  </c:pt>
                  <c:pt idx="5">
                    <c:v>23</c:v>
                  </c:pt>
                  <c:pt idx="6">
                    <c:v>22.5</c:v>
                  </c:pt>
                  <c:pt idx="7">
                    <c:v>56</c:v>
                  </c:pt>
                  <c:pt idx="8">
                    <c:v>31</c:v>
                  </c:pt>
                  <c:pt idx="9">
                    <c:v>33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BottomHITS_Aut_Dyn_Binary_BR_!$C$21:$M$21</c:f>
              <c:numCache/>
            </c:numRef>
          </c:cat>
          <c:val>
            <c:numRef>
              <c:f>BottomHITS_Aut_Dyn_Binary_BR_!$C$24:$M$24</c:f>
              <c:numCache/>
            </c:numRef>
          </c:val>
          <c:smooth val="0"/>
        </c:ser>
        <c:ser>
          <c:idx val="1"/>
          <c:order val="1"/>
          <c:tx>
            <c:strRef>
              <c:f>BottomHITS_Aut_Dyn_Binary_BR_!$B$26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BottomHITS_Aut_Dyn_Binary_BR_!$C$43:$M$43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BottomHITS_Aut_Dyn_Binary_BR_!$C$21:$M$21</c:f>
              <c:numCache/>
            </c:numRef>
          </c:cat>
          <c:val>
            <c:numRef>
              <c:f>BottomHITS_Aut_Dyn_Binary_BR_!$C$26:$M$26</c:f>
              <c:numCache/>
            </c:numRef>
          </c:val>
          <c:smooth val="0"/>
        </c:ser>
        <c:ser>
          <c:idx val="12"/>
          <c:order val="12"/>
          <c:tx>
            <c:strRef>
              <c:f>BottomHITS_Aut_Dyn_Binary_BR_!$B$45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BottomHITS_Aut_Dyn_Binary_BR_!$C$21:$M$21</c:f>
              <c:numCache/>
            </c:numRef>
          </c:cat>
          <c:val>
            <c:numRef>
              <c:f>BottomHITS_Aut_Dyn_Binary_BR_!$C$45:$M$45</c:f>
              <c:numCache/>
            </c:numRef>
          </c:val>
          <c:smooth val="0"/>
        </c:ser>
        <c:axId val="16248053"/>
        <c:axId val="36790574"/>
      </c:lineChart>
      <c:catAx>
        <c:axId val="16248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36790574"/>
        <c:crosses val="autoZero"/>
        <c:auto val="1"/>
        <c:lblOffset val="100"/>
        <c:tickLblSkip val="1"/>
        <c:noMultiLvlLbl val="0"/>
      </c:catAx>
      <c:valAx>
        <c:axId val="36790574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62480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125"/>
          <c:w val="0.9085"/>
          <c:h val="0.9752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TopHITS_Hub_Dyn_Binary_BR_!$B$31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TopHITS_Hub_Dyn_Binary_BR_!$C$21:$M$21</c:f>
              <c:numCache/>
            </c:numRef>
          </c:cat>
          <c:val>
            <c:numRef>
              <c:f>TopHITS_Hub_Dyn_Binary_BR_!$C$31:$M$31</c:f>
              <c:numCache/>
            </c:numRef>
          </c:val>
        </c:ser>
        <c:ser>
          <c:idx val="3"/>
          <c:order val="3"/>
          <c:tx>
            <c:strRef>
              <c:f>TopHITS_Hub_Dyn_Binary_BR_!$B$32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TopHITS_Hub_Dyn_Binary_BR_!$C$21:$M$21</c:f>
              <c:numCache/>
            </c:numRef>
          </c:cat>
          <c:val>
            <c:numRef>
              <c:f>TopHITS_Hub_Dyn_Binary_BR_!$C$32:$M$32</c:f>
              <c:numCache/>
            </c:numRef>
          </c:val>
        </c:ser>
        <c:ser>
          <c:idx val="4"/>
          <c:order val="4"/>
          <c:tx>
            <c:strRef>
              <c:f>TopHITS_Hub_Dyn_Binary_BR_!$B$33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TopHITS_Hub_Dyn_Binary_BR_!$C$21:$M$21</c:f>
              <c:numCache/>
            </c:numRef>
          </c:cat>
          <c:val>
            <c:numRef>
              <c:f>TopHITS_Hub_Dyn_Binary_BR_!$C$33:$M$33</c:f>
              <c:numCache/>
            </c:numRef>
          </c:val>
        </c:ser>
        <c:ser>
          <c:idx val="5"/>
          <c:order val="5"/>
          <c:tx>
            <c:strRef>
              <c:f>TopHITS_Hub_Dyn_Binary_BR_!$B$34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TopHITS_Hub_Dyn_Binary_BR_!$C$21:$M$21</c:f>
              <c:numCache/>
            </c:numRef>
          </c:cat>
          <c:val>
            <c:numRef>
              <c:f>TopHITS_Hub_Dyn_Binary_BR_!$C$34:$M$34</c:f>
              <c:numCache/>
            </c:numRef>
          </c:val>
        </c:ser>
        <c:ser>
          <c:idx val="6"/>
          <c:order val="6"/>
          <c:tx>
            <c:strRef>
              <c:f>TopHITS_Hub_Dyn_Binary_BR_!$B$35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TopHITS_Hub_Dyn_Binary_BR_!$C$21:$M$21</c:f>
              <c:numCache/>
            </c:numRef>
          </c:cat>
          <c:val>
            <c:numRef>
              <c:f>TopHITS_Hub_Dyn_Binary_BR_!$C$35:$M$35</c:f>
              <c:numCache/>
            </c:numRef>
          </c:val>
        </c:ser>
        <c:ser>
          <c:idx val="7"/>
          <c:order val="7"/>
          <c:tx>
            <c:strRef>
              <c:f>TopHITS_Hub_Dyn_Binary_BR_!$B$37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TopHITS_Hub_Dyn_Binary_BR_!$C$21:$M$21</c:f>
              <c:numCache/>
            </c:numRef>
          </c:cat>
          <c:val>
            <c:numRef>
              <c:f>TopHITS_Hub_Dyn_Binary_BR_!$C$37:$M$37</c:f>
              <c:numCache/>
            </c:numRef>
          </c:val>
        </c:ser>
        <c:ser>
          <c:idx val="8"/>
          <c:order val="8"/>
          <c:tx>
            <c:strRef>
              <c:f>TopHITS_Hub_Dyn_Binary_BR_!$B$38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TopHITS_Hub_Dyn_Binary_BR_!$C$21:$M$21</c:f>
              <c:numCache/>
            </c:numRef>
          </c:cat>
          <c:val>
            <c:numRef>
              <c:f>TopHITS_Hub_Dyn_Binary_BR_!$C$38:$M$38</c:f>
              <c:numCache/>
            </c:numRef>
          </c:val>
        </c:ser>
        <c:ser>
          <c:idx val="9"/>
          <c:order val="9"/>
          <c:tx>
            <c:strRef>
              <c:f>TopHITS_Hub_Dyn_Binary_BR_!$B$39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TopHITS_Hub_Dyn_Binary_BR_!$C$21:$M$21</c:f>
              <c:numCache/>
            </c:numRef>
          </c:cat>
          <c:val>
            <c:numRef>
              <c:f>TopHITS_Hub_Dyn_Binary_BR_!$C$39:$M$39</c:f>
              <c:numCache/>
            </c:numRef>
          </c:val>
        </c:ser>
        <c:ser>
          <c:idx val="10"/>
          <c:order val="10"/>
          <c:tx>
            <c:strRef>
              <c:f>TopHITS_Hub_Dyn_Binary_BR_!$B$40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TopHITS_Hub_Dyn_Binary_BR_!$C$21:$M$21</c:f>
              <c:numCache/>
            </c:numRef>
          </c:cat>
          <c:val>
            <c:numRef>
              <c:f>TopHITS_Hub_Dyn_Binary_BR_!$C$40:$M$40</c:f>
              <c:numCache/>
            </c:numRef>
          </c:val>
        </c:ser>
        <c:ser>
          <c:idx val="11"/>
          <c:order val="11"/>
          <c:tx>
            <c:strRef>
              <c:f>TopHITS_Hub_Dyn_Binary_BR_!$B$41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TopHITS_Hub_Dyn_Binary_BR_!$C$21:$M$21</c:f>
              <c:numCache/>
            </c:numRef>
          </c:cat>
          <c:val>
            <c:numRef>
              <c:f>TopHITS_Hub_Dyn_Binary_BR_!$C$41:$M$41</c:f>
              <c:numCache/>
            </c:numRef>
          </c:val>
        </c:ser>
        <c:overlap val="100"/>
        <c:axId val="53135615"/>
        <c:axId val="31449256"/>
      </c:barChart>
      <c:lineChart>
        <c:grouping val="standard"/>
        <c:varyColors val="0"/>
        <c:ser>
          <c:idx val="0"/>
          <c:order val="0"/>
          <c:tx>
            <c:strRef>
              <c:f>TopHITS_Hub_Dyn_Binary_BR_!$B$24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TopHITS_Hub_Dyn_Binary_BR_!$C$44:$M$44</c:f>
                <c:numCache>
                  <c:ptCount val="11"/>
                  <c:pt idx="0">
                    <c:v>62.5</c:v>
                  </c:pt>
                  <c:pt idx="1">
                    <c:v>64</c:v>
                  </c:pt>
                  <c:pt idx="2">
                    <c:v>58.75</c:v>
                  </c:pt>
                  <c:pt idx="3">
                    <c:v>38.75</c:v>
                  </c:pt>
                  <c:pt idx="4">
                    <c:v>58</c:v>
                  </c:pt>
                  <c:pt idx="5">
                    <c:v>45</c:v>
                  </c:pt>
                  <c:pt idx="6">
                    <c:v>65</c:v>
                  </c:pt>
                  <c:pt idx="7">
                    <c:v>0</c:v>
                  </c:pt>
                  <c:pt idx="8">
                    <c:v>3</c:v>
                  </c:pt>
                  <c:pt idx="9">
                    <c:v>0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TopHITS_Hub_Dyn_Binary_BR_!$C$21:$M$21</c:f>
              <c:numCache/>
            </c:numRef>
          </c:cat>
          <c:val>
            <c:numRef>
              <c:f>TopHITS_Hub_Dyn_Binary_BR_!$C$24:$M$24</c:f>
              <c:numCache/>
            </c:numRef>
          </c:val>
          <c:smooth val="0"/>
        </c:ser>
        <c:ser>
          <c:idx val="1"/>
          <c:order val="1"/>
          <c:tx>
            <c:strRef>
              <c:f>TopHITS_Hub_Dyn_Binary_BR_!$B$26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TopHITS_Hub_Dyn_Binary_BR_!$C$43:$M$43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TopHITS_Hub_Dyn_Binary_BR_!$C$21:$M$21</c:f>
              <c:numCache/>
            </c:numRef>
          </c:cat>
          <c:val>
            <c:numRef>
              <c:f>TopHITS_Hub_Dyn_Binary_BR_!$C$26:$M$26</c:f>
              <c:numCache/>
            </c:numRef>
          </c:val>
          <c:smooth val="0"/>
        </c:ser>
        <c:ser>
          <c:idx val="12"/>
          <c:order val="12"/>
          <c:tx>
            <c:strRef>
              <c:f>TopHITS_Hub_Dyn_Binary_BR_!$B$45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TopHITS_Hub_Dyn_Binary_BR_!$C$21:$M$21</c:f>
              <c:numCache/>
            </c:numRef>
          </c:cat>
          <c:val>
            <c:numRef>
              <c:f>TopHITS_Hub_Dyn_Binary_BR_!$C$45:$M$45</c:f>
              <c:numCache/>
            </c:numRef>
          </c:val>
          <c:smooth val="0"/>
        </c:ser>
        <c:axId val="53135615"/>
        <c:axId val="31449256"/>
      </c:lineChart>
      <c:catAx>
        <c:axId val="53135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31449256"/>
        <c:crosses val="autoZero"/>
        <c:auto val="1"/>
        <c:lblOffset val="100"/>
        <c:tickLblSkip val="1"/>
        <c:noMultiLvlLbl val="0"/>
      </c:catAx>
      <c:valAx>
        <c:axId val="31449256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31356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12"/>
          <c:w val="0.90325"/>
          <c:h val="0.9757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BottomHITS_Hub_Dyn_Binary_BR_!$B$31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BottomHITS_Hub_Dyn_Binary_BR_!$C$21:$M$21</c:f>
              <c:numCache/>
            </c:numRef>
          </c:cat>
          <c:val>
            <c:numRef>
              <c:f>BottomHITS_Hub_Dyn_Binary_BR_!$C$31:$M$31</c:f>
              <c:numCache/>
            </c:numRef>
          </c:val>
        </c:ser>
        <c:ser>
          <c:idx val="3"/>
          <c:order val="3"/>
          <c:tx>
            <c:strRef>
              <c:f>BottomHITS_Hub_Dyn_Binary_BR_!$B$32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BottomHITS_Hub_Dyn_Binary_BR_!$C$21:$M$21</c:f>
              <c:numCache/>
            </c:numRef>
          </c:cat>
          <c:val>
            <c:numRef>
              <c:f>BottomHITS_Hub_Dyn_Binary_BR_!$C$32:$M$32</c:f>
              <c:numCache/>
            </c:numRef>
          </c:val>
        </c:ser>
        <c:ser>
          <c:idx val="4"/>
          <c:order val="4"/>
          <c:tx>
            <c:strRef>
              <c:f>BottomHITS_Hub_Dyn_Binary_BR_!$B$33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BottomHITS_Hub_Dyn_Binary_BR_!$C$21:$M$21</c:f>
              <c:numCache/>
            </c:numRef>
          </c:cat>
          <c:val>
            <c:numRef>
              <c:f>BottomHITS_Hub_Dyn_Binary_BR_!$C$33:$M$33</c:f>
              <c:numCache/>
            </c:numRef>
          </c:val>
        </c:ser>
        <c:ser>
          <c:idx val="5"/>
          <c:order val="5"/>
          <c:tx>
            <c:strRef>
              <c:f>BottomHITS_Hub_Dyn_Binary_BR_!$B$34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BottomHITS_Hub_Dyn_Binary_BR_!$C$21:$M$21</c:f>
              <c:numCache/>
            </c:numRef>
          </c:cat>
          <c:val>
            <c:numRef>
              <c:f>BottomHITS_Hub_Dyn_Binary_BR_!$C$34:$M$34</c:f>
              <c:numCache/>
            </c:numRef>
          </c:val>
        </c:ser>
        <c:ser>
          <c:idx val="6"/>
          <c:order val="6"/>
          <c:tx>
            <c:strRef>
              <c:f>BottomHITS_Hub_Dyn_Binary_BR_!$B$35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BottomHITS_Hub_Dyn_Binary_BR_!$C$21:$M$21</c:f>
              <c:numCache/>
            </c:numRef>
          </c:cat>
          <c:val>
            <c:numRef>
              <c:f>BottomHITS_Hub_Dyn_Binary_BR_!$C$35:$M$35</c:f>
              <c:numCache/>
            </c:numRef>
          </c:val>
        </c:ser>
        <c:ser>
          <c:idx val="7"/>
          <c:order val="7"/>
          <c:tx>
            <c:strRef>
              <c:f>BottomHITS_Hub_Dyn_Binary_BR_!$B$37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BottomHITS_Hub_Dyn_Binary_BR_!$C$21:$M$21</c:f>
              <c:numCache/>
            </c:numRef>
          </c:cat>
          <c:val>
            <c:numRef>
              <c:f>BottomHITS_Hub_Dyn_Binary_BR_!$C$37:$M$37</c:f>
              <c:numCache/>
            </c:numRef>
          </c:val>
        </c:ser>
        <c:ser>
          <c:idx val="8"/>
          <c:order val="8"/>
          <c:tx>
            <c:strRef>
              <c:f>BottomHITS_Hub_Dyn_Binary_BR_!$B$38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BottomHITS_Hub_Dyn_Binary_BR_!$C$21:$M$21</c:f>
              <c:numCache/>
            </c:numRef>
          </c:cat>
          <c:val>
            <c:numRef>
              <c:f>BottomHITS_Hub_Dyn_Binary_BR_!$C$38:$M$38</c:f>
              <c:numCache/>
            </c:numRef>
          </c:val>
        </c:ser>
        <c:ser>
          <c:idx val="9"/>
          <c:order val="9"/>
          <c:tx>
            <c:strRef>
              <c:f>BottomHITS_Hub_Dyn_Binary_BR_!$B$39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BottomHITS_Hub_Dyn_Binary_BR_!$C$21:$M$21</c:f>
              <c:numCache/>
            </c:numRef>
          </c:cat>
          <c:val>
            <c:numRef>
              <c:f>BottomHITS_Hub_Dyn_Binary_BR_!$C$39:$M$39</c:f>
              <c:numCache/>
            </c:numRef>
          </c:val>
        </c:ser>
        <c:ser>
          <c:idx val="10"/>
          <c:order val="10"/>
          <c:tx>
            <c:strRef>
              <c:f>BottomHITS_Hub_Dyn_Binary_BR_!$B$40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BottomHITS_Hub_Dyn_Binary_BR_!$C$21:$M$21</c:f>
              <c:numCache/>
            </c:numRef>
          </c:cat>
          <c:val>
            <c:numRef>
              <c:f>BottomHITS_Hub_Dyn_Binary_BR_!$C$40:$M$40</c:f>
              <c:numCache/>
            </c:numRef>
          </c:val>
        </c:ser>
        <c:ser>
          <c:idx val="11"/>
          <c:order val="11"/>
          <c:tx>
            <c:strRef>
              <c:f>BottomHITS_Hub_Dyn_Binary_BR_!$B$41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BottomHITS_Hub_Dyn_Binary_BR_!$C$21:$M$21</c:f>
              <c:numCache/>
            </c:numRef>
          </c:cat>
          <c:val>
            <c:numRef>
              <c:f>BottomHITS_Hub_Dyn_Binary_BR_!$C$41:$M$41</c:f>
              <c:numCache/>
            </c:numRef>
          </c:val>
        </c:ser>
        <c:overlap val="100"/>
        <c:axId val="47520361"/>
        <c:axId val="1453698"/>
      </c:barChart>
      <c:lineChart>
        <c:grouping val="standard"/>
        <c:varyColors val="0"/>
        <c:ser>
          <c:idx val="0"/>
          <c:order val="0"/>
          <c:tx>
            <c:strRef>
              <c:f>BottomHITS_Hub_Dyn_Binary_BR_!$B$24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BottomHITS_Hub_Dyn_Binary_BR_!$C$44:$M$44</c:f>
                <c:numCache>
                  <c:ptCount val="11"/>
                  <c:pt idx="0">
                    <c:v>62.5</c:v>
                  </c:pt>
                  <c:pt idx="1">
                    <c:v>60</c:v>
                  </c:pt>
                  <c:pt idx="2">
                    <c:v>56</c:v>
                  </c:pt>
                  <c:pt idx="3">
                    <c:v>49</c:v>
                  </c:pt>
                  <c:pt idx="4">
                    <c:v>41.5</c:v>
                  </c:pt>
                  <c:pt idx="5">
                    <c:v>38.5</c:v>
                  </c:pt>
                  <c:pt idx="6">
                    <c:v>35.25</c:v>
                  </c:pt>
                  <c:pt idx="7">
                    <c:v>28</c:v>
                  </c:pt>
                  <c:pt idx="8">
                    <c:v>14.75</c:v>
                  </c:pt>
                  <c:pt idx="9">
                    <c:v>12.5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BottomHITS_Hub_Dyn_Binary_BR_!$C$21:$M$21</c:f>
              <c:numCache/>
            </c:numRef>
          </c:cat>
          <c:val>
            <c:numRef>
              <c:f>BottomHITS_Hub_Dyn_Binary_BR_!$C$24:$M$24</c:f>
              <c:numCache/>
            </c:numRef>
          </c:val>
          <c:smooth val="0"/>
        </c:ser>
        <c:ser>
          <c:idx val="1"/>
          <c:order val="1"/>
          <c:tx>
            <c:strRef>
              <c:f>BottomHITS_Hub_Dyn_Binary_BR_!$B$26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BottomHITS_Hub_Dyn_Binary_BR_!$C$43:$M$43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BottomHITS_Hub_Dyn_Binary_BR_!$C$21:$M$21</c:f>
              <c:numCache/>
            </c:numRef>
          </c:cat>
          <c:val>
            <c:numRef>
              <c:f>BottomHITS_Hub_Dyn_Binary_BR_!$C$26:$M$26</c:f>
              <c:numCache/>
            </c:numRef>
          </c:val>
          <c:smooth val="0"/>
        </c:ser>
        <c:ser>
          <c:idx val="12"/>
          <c:order val="12"/>
          <c:tx>
            <c:strRef>
              <c:f>BottomHITS_Hub_Dyn_Binary_BR_!$B$45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BottomHITS_Hub_Dyn_Binary_BR_!$C$21:$M$21</c:f>
              <c:numCache/>
            </c:numRef>
          </c:cat>
          <c:val>
            <c:numRef>
              <c:f>BottomHITS_Hub_Dyn_Binary_BR_!$C$45:$M$45</c:f>
              <c:numCache/>
            </c:numRef>
          </c:val>
          <c:smooth val="0"/>
        </c:ser>
        <c:axId val="47520361"/>
        <c:axId val="1453698"/>
      </c:lineChart>
      <c:catAx>
        <c:axId val="47520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1453698"/>
        <c:crosses val="autoZero"/>
        <c:auto val="1"/>
        <c:lblOffset val="100"/>
        <c:tickLblSkip val="1"/>
        <c:noMultiLvlLbl val="0"/>
      </c:catAx>
      <c:valAx>
        <c:axId val="1453698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75203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125"/>
          <c:w val="0.9085"/>
          <c:h val="0.97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BottomPR_Dyn_BR_!$B$31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BottomPR_Dyn_BR_!$C$21:$M$21</c:f>
              <c:numCache/>
            </c:numRef>
          </c:cat>
          <c:val>
            <c:numRef>
              <c:f>BottomPR_Dyn_BR_!$C$31:$M$31</c:f>
              <c:numCache/>
            </c:numRef>
          </c:val>
        </c:ser>
        <c:ser>
          <c:idx val="3"/>
          <c:order val="3"/>
          <c:tx>
            <c:strRef>
              <c:f>BottomPR_Dyn_BR_!$B$32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BottomPR_Dyn_BR_!$C$21:$M$21</c:f>
              <c:numCache/>
            </c:numRef>
          </c:cat>
          <c:val>
            <c:numRef>
              <c:f>BottomPR_Dyn_BR_!$C$32:$M$32</c:f>
              <c:numCache/>
            </c:numRef>
          </c:val>
        </c:ser>
        <c:ser>
          <c:idx val="4"/>
          <c:order val="4"/>
          <c:tx>
            <c:strRef>
              <c:f>BottomPR_Dyn_BR_!$B$33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BottomPR_Dyn_BR_!$C$21:$M$21</c:f>
              <c:numCache/>
            </c:numRef>
          </c:cat>
          <c:val>
            <c:numRef>
              <c:f>BottomPR_Dyn_BR_!$C$33:$M$33</c:f>
              <c:numCache/>
            </c:numRef>
          </c:val>
        </c:ser>
        <c:ser>
          <c:idx val="5"/>
          <c:order val="5"/>
          <c:tx>
            <c:strRef>
              <c:f>BottomPR_Dyn_BR_!$B$34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BottomPR_Dyn_BR_!$C$21:$M$21</c:f>
              <c:numCache/>
            </c:numRef>
          </c:cat>
          <c:val>
            <c:numRef>
              <c:f>BottomPR_Dyn_BR_!$C$34:$M$34</c:f>
              <c:numCache/>
            </c:numRef>
          </c:val>
        </c:ser>
        <c:ser>
          <c:idx val="6"/>
          <c:order val="6"/>
          <c:tx>
            <c:strRef>
              <c:f>BottomPR_Dyn_BR_!$B$35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BottomPR_Dyn_BR_!$C$21:$M$21</c:f>
              <c:numCache/>
            </c:numRef>
          </c:cat>
          <c:val>
            <c:numRef>
              <c:f>BottomPR_Dyn_BR_!$C$35:$M$35</c:f>
              <c:numCache/>
            </c:numRef>
          </c:val>
        </c:ser>
        <c:ser>
          <c:idx val="7"/>
          <c:order val="7"/>
          <c:tx>
            <c:strRef>
              <c:f>BottomPR_Dyn_BR_!$B$37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BottomPR_Dyn_BR_!$C$21:$M$21</c:f>
              <c:numCache/>
            </c:numRef>
          </c:cat>
          <c:val>
            <c:numRef>
              <c:f>BottomPR_Dyn_BR_!$C$37:$M$37</c:f>
              <c:numCache/>
            </c:numRef>
          </c:val>
        </c:ser>
        <c:ser>
          <c:idx val="8"/>
          <c:order val="8"/>
          <c:tx>
            <c:strRef>
              <c:f>BottomPR_Dyn_BR_!$B$38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BottomPR_Dyn_BR_!$C$21:$M$21</c:f>
              <c:numCache/>
            </c:numRef>
          </c:cat>
          <c:val>
            <c:numRef>
              <c:f>BottomPR_Dyn_BR_!$C$38:$M$38</c:f>
              <c:numCache/>
            </c:numRef>
          </c:val>
        </c:ser>
        <c:ser>
          <c:idx val="9"/>
          <c:order val="9"/>
          <c:tx>
            <c:strRef>
              <c:f>BottomPR_Dyn_BR_!$B$39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BottomPR_Dyn_BR_!$C$21:$M$21</c:f>
              <c:numCache/>
            </c:numRef>
          </c:cat>
          <c:val>
            <c:numRef>
              <c:f>BottomPR_Dyn_BR_!$C$39:$M$39</c:f>
              <c:numCache/>
            </c:numRef>
          </c:val>
        </c:ser>
        <c:ser>
          <c:idx val="10"/>
          <c:order val="10"/>
          <c:tx>
            <c:strRef>
              <c:f>BottomPR_Dyn_BR_!$B$40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BottomPR_Dyn_BR_!$C$21:$M$21</c:f>
              <c:numCache/>
            </c:numRef>
          </c:cat>
          <c:val>
            <c:numRef>
              <c:f>BottomPR_Dyn_BR_!$C$40:$M$40</c:f>
              <c:numCache/>
            </c:numRef>
          </c:val>
        </c:ser>
        <c:ser>
          <c:idx val="11"/>
          <c:order val="11"/>
          <c:tx>
            <c:strRef>
              <c:f>BottomPR_Dyn_BR_!$B$41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BottomPR_Dyn_BR_!$C$21:$M$21</c:f>
              <c:numCache/>
            </c:numRef>
          </c:cat>
          <c:val>
            <c:numRef>
              <c:f>BottomPR_Dyn_BR_!$C$41:$M$41</c:f>
              <c:numCache/>
            </c:numRef>
          </c:val>
        </c:ser>
        <c:overlap val="100"/>
        <c:axId val="14196261"/>
        <c:axId val="55507678"/>
      </c:barChart>
      <c:lineChart>
        <c:grouping val="standard"/>
        <c:varyColors val="0"/>
        <c:ser>
          <c:idx val="0"/>
          <c:order val="0"/>
          <c:tx>
            <c:strRef>
              <c:f>BottomPR_Dyn_BR_!$B$24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BottomPR_Dyn_BR_!$C$44:$M$44</c:f>
                <c:numCache>
                  <c:ptCount val="11"/>
                  <c:pt idx="0">
                    <c:v>62.5</c:v>
                  </c:pt>
                  <c:pt idx="1">
                    <c:v>85</c:v>
                  </c:pt>
                  <c:pt idx="2">
                    <c:v>67.5</c:v>
                  </c:pt>
                  <c:pt idx="3">
                    <c:v>55</c:v>
                  </c:pt>
                  <c:pt idx="4">
                    <c:v>53.25</c:v>
                  </c:pt>
                  <c:pt idx="5">
                    <c:v>40</c:v>
                  </c:pt>
                  <c:pt idx="6">
                    <c:v>16</c:v>
                  </c:pt>
                  <c:pt idx="7">
                    <c:v>2.25</c:v>
                  </c:pt>
                  <c:pt idx="8">
                    <c:v>18</c:v>
                  </c:pt>
                  <c:pt idx="9">
                    <c:v>7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BottomPR_Dyn_BR_!$C$21:$M$21</c:f>
              <c:numCache/>
            </c:numRef>
          </c:cat>
          <c:val>
            <c:numRef>
              <c:f>BottomPR_Dyn_BR_!$C$24:$M$24</c:f>
              <c:numCache/>
            </c:numRef>
          </c:val>
          <c:smooth val="0"/>
        </c:ser>
        <c:ser>
          <c:idx val="1"/>
          <c:order val="1"/>
          <c:tx>
            <c:strRef>
              <c:f>BottomPR_Dyn_BR_!$B$26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BottomPR_Dyn_BR_!$C$43:$M$43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BottomPR_Dyn_BR_!$C$21:$M$21</c:f>
              <c:numCache/>
            </c:numRef>
          </c:cat>
          <c:val>
            <c:numRef>
              <c:f>BottomPR_Dyn_BR_!$C$26:$M$26</c:f>
              <c:numCache/>
            </c:numRef>
          </c:val>
          <c:smooth val="0"/>
        </c:ser>
        <c:ser>
          <c:idx val="12"/>
          <c:order val="12"/>
          <c:tx>
            <c:strRef>
              <c:f>BottomPR_Dyn_BR_!$B$45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BottomPR_Dyn_BR_!$C$21:$M$21</c:f>
              <c:numCache/>
            </c:numRef>
          </c:cat>
          <c:val>
            <c:numRef>
              <c:f>BottomPR_Dyn_BR_!$C$45:$M$45</c:f>
              <c:numCache/>
            </c:numRef>
          </c:val>
          <c:smooth val="0"/>
        </c:ser>
        <c:axId val="14196261"/>
        <c:axId val="55507678"/>
      </c:lineChart>
      <c:catAx>
        <c:axId val="14196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55507678"/>
        <c:crosses val="autoZero"/>
        <c:auto val="1"/>
        <c:lblOffset val="100"/>
        <c:tickLblSkip val="1"/>
        <c:noMultiLvlLbl val="0"/>
      </c:catAx>
      <c:valAx>
        <c:axId val="55507678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41962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33"/>
          <c:w val="0.90825"/>
          <c:h val="0.9202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TopPR_Dyn_Binary_BR_!$B$31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TopPR_Dyn_Binary_BR_!$C$21:$M$21</c:f>
              <c:numCache/>
            </c:numRef>
          </c:cat>
          <c:val>
            <c:numRef>
              <c:f>TopPR_Dyn_Binary_BR_!$C$31:$M$31</c:f>
              <c:numCache/>
            </c:numRef>
          </c:val>
        </c:ser>
        <c:ser>
          <c:idx val="3"/>
          <c:order val="3"/>
          <c:tx>
            <c:strRef>
              <c:f>TopPR_Dyn_Binary_BR_!$B$32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TopPR_Dyn_Binary_BR_!$C$21:$M$21</c:f>
              <c:numCache/>
            </c:numRef>
          </c:cat>
          <c:val>
            <c:numRef>
              <c:f>TopPR_Dyn_Binary_BR_!$C$32:$M$32</c:f>
              <c:numCache/>
            </c:numRef>
          </c:val>
        </c:ser>
        <c:ser>
          <c:idx val="4"/>
          <c:order val="4"/>
          <c:tx>
            <c:strRef>
              <c:f>TopPR_Dyn_Binary_BR_!$B$33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TopPR_Dyn_Binary_BR_!$C$21:$M$21</c:f>
              <c:numCache/>
            </c:numRef>
          </c:cat>
          <c:val>
            <c:numRef>
              <c:f>TopPR_Dyn_Binary_BR_!$C$33:$M$33</c:f>
              <c:numCache/>
            </c:numRef>
          </c:val>
        </c:ser>
        <c:ser>
          <c:idx val="5"/>
          <c:order val="5"/>
          <c:tx>
            <c:strRef>
              <c:f>TopPR_Dyn_Binary_BR_!$B$34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TopPR_Dyn_Binary_BR_!$C$21:$M$21</c:f>
              <c:numCache/>
            </c:numRef>
          </c:cat>
          <c:val>
            <c:numRef>
              <c:f>TopPR_Dyn_Binary_BR_!$C$34:$M$34</c:f>
              <c:numCache/>
            </c:numRef>
          </c:val>
        </c:ser>
        <c:ser>
          <c:idx val="6"/>
          <c:order val="6"/>
          <c:tx>
            <c:strRef>
              <c:f>TopPR_Dyn_Binary_BR_!$B$35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TopPR_Dyn_Binary_BR_!$C$21:$M$21</c:f>
              <c:numCache/>
            </c:numRef>
          </c:cat>
          <c:val>
            <c:numRef>
              <c:f>TopPR_Dyn_Binary_BR_!$C$35:$M$35</c:f>
              <c:numCache/>
            </c:numRef>
          </c:val>
        </c:ser>
        <c:ser>
          <c:idx val="7"/>
          <c:order val="7"/>
          <c:tx>
            <c:strRef>
              <c:f>TopPR_Dyn_Binary_BR_!$B$37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TopPR_Dyn_Binary_BR_!$C$21:$M$21</c:f>
              <c:numCache/>
            </c:numRef>
          </c:cat>
          <c:val>
            <c:numRef>
              <c:f>TopPR_Dyn_Binary_BR_!$C$37:$M$37</c:f>
              <c:numCache/>
            </c:numRef>
          </c:val>
        </c:ser>
        <c:ser>
          <c:idx val="8"/>
          <c:order val="8"/>
          <c:tx>
            <c:strRef>
              <c:f>TopPR_Dyn_Binary_BR_!$B$38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TopPR_Dyn_Binary_BR_!$C$21:$M$21</c:f>
              <c:numCache/>
            </c:numRef>
          </c:cat>
          <c:val>
            <c:numRef>
              <c:f>TopPR_Dyn_Binary_BR_!$C$38:$M$38</c:f>
              <c:numCache/>
            </c:numRef>
          </c:val>
        </c:ser>
        <c:ser>
          <c:idx val="9"/>
          <c:order val="9"/>
          <c:tx>
            <c:strRef>
              <c:f>TopPR_Dyn_Binary_BR_!$B$39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TopPR_Dyn_Binary_BR_!$C$21:$M$21</c:f>
              <c:numCache/>
            </c:numRef>
          </c:cat>
          <c:val>
            <c:numRef>
              <c:f>TopPR_Dyn_Binary_BR_!$C$39:$M$39</c:f>
              <c:numCache/>
            </c:numRef>
          </c:val>
        </c:ser>
        <c:ser>
          <c:idx val="10"/>
          <c:order val="10"/>
          <c:tx>
            <c:strRef>
              <c:f>TopPR_Dyn_Binary_BR_!$B$40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TopPR_Dyn_Binary_BR_!$C$21:$M$21</c:f>
              <c:numCache/>
            </c:numRef>
          </c:cat>
          <c:val>
            <c:numRef>
              <c:f>TopPR_Dyn_Binary_BR_!$C$40:$M$40</c:f>
              <c:numCache/>
            </c:numRef>
          </c:val>
        </c:ser>
        <c:ser>
          <c:idx val="11"/>
          <c:order val="11"/>
          <c:tx>
            <c:strRef>
              <c:f>TopPR_Dyn_Binary_BR_!$B$41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TopPR_Dyn_Binary_BR_!$C$21:$M$21</c:f>
              <c:numCache/>
            </c:numRef>
          </c:cat>
          <c:val>
            <c:numRef>
              <c:f>TopPR_Dyn_Binary_BR_!$C$41:$M$41</c:f>
              <c:numCache/>
            </c:numRef>
          </c:val>
        </c:ser>
        <c:overlap val="100"/>
        <c:axId val="41236271"/>
        <c:axId val="46149464"/>
      </c:barChart>
      <c:lineChart>
        <c:grouping val="standard"/>
        <c:varyColors val="0"/>
        <c:ser>
          <c:idx val="0"/>
          <c:order val="0"/>
          <c:tx>
            <c:strRef>
              <c:f>TopPR_Dyn_Binary_BR_!$B$24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TopPR_Dyn_Binary_BR_!$C$44:$M$44</c:f>
                <c:numCache>
                  <c:ptCount val="11"/>
                  <c:pt idx="0">
                    <c:v>62.5</c:v>
                  </c:pt>
                  <c:pt idx="1">
                    <c:v>56</c:v>
                  </c:pt>
                  <c:pt idx="2">
                    <c:v>69.75</c:v>
                  </c:pt>
                  <c:pt idx="3">
                    <c:v>73.75</c:v>
                  </c:pt>
                  <c:pt idx="4">
                    <c:v>68.25</c:v>
                  </c:pt>
                  <c:pt idx="5">
                    <c:v>54.75</c:v>
                  </c:pt>
                  <c:pt idx="6">
                    <c:v>48.5</c:v>
                  </c:pt>
                  <c:pt idx="7">
                    <c:v>31.75</c:v>
                  </c:pt>
                  <c:pt idx="8">
                    <c:v>21</c:v>
                  </c:pt>
                  <c:pt idx="9">
                    <c:v>12.5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TopPR_Dyn_Binary_BR_!$C$21:$M$21</c:f>
              <c:numCache/>
            </c:numRef>
          </c:cat>
          <c:val>
            <c:numRef>
              <c:f>TopPR_Dyn_Binary_BR_!$C$24:$M$24</c:f>
              <c:numCache/>
            </c:numRef>
          </c:val>
          <c:smooth val="0"/>
        </c:ser>
        <c:ser>
          <c:idx val="1"/>
          <c:order val="1"/>
          <c:tx>
            <c:strRef>
              <c:f>TopPR_Dyn_Binary_BR_!$B$26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TopPR_Dyn_Binary_BR_!$C$43:$M$43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TopPR_Dyn_Binary_BR_!$C$21:$M$21</c:f>
              <c:numCache/>
            </c:numRef>
          </c:cat>
          <c:val>
            <c:numRef>
              <c:f>TopPR_Dyn_Binary_BR_!$C$26:$M$26</c:f>
              <c:numCache/>
            </c:numRef>
          </c:val>
          <c:smooth val="0"/>
        </c:ser>
        <c:ser>
          <c:idx val="12"/>
          <c:order val="12"/>
          <c:tx>
            <c:strRef>
              <c:f>TopPR_Dyn_Binary_BR_!$B$45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TopPR_Dyn_Binary_BR_!$C$21:$M$21</c:f>
              <c:numCache/>
            </c:numRef>
          </c:cat>
          <c:val>
            <c:numRef>
              <c:f>TopPR_Dyn_Binary_BR_!$C$45:$M$45</c:f>
              <c:numCache/>
            </c:numRef>
          </c:val>
          <c:smooth val="0"/>
        </c:ser>
        <c:axId val="41236271"/>
        <c:axId val="46149464"/>
      </c:lineChart>
      <c:catAx>
        <c:axId val="41236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</a:ln>
        </c:spPr>
        <c:crossAx val="46149464"/>
        <c:crosses val="autoZero"/>
        <c:auto val="1"/>
        <c:lblOffset val="100"/>
        <c:tickLblSkip val="1"/>
        <c:noMultiLvlLbl val="0"/>
      </c:catAx>
      <c:valAx>
        <c:axId val="46149464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412362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32"/>
          <c:w val="0.913"/>
          <c:h val="0.9197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BottomPR_Dyn_Binary_BR_!$B$31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BottomPR_Dyn_Binary_BR_!$C$21:$M$21</c:f>
              <c:numCache/>
            </c:numRef>
          </c:cat>
          <c:val>
            <c:numRef>
              <c:f>BottomPR_Dyn_Binary_BR_!$C$31:$M$31</c:f>
              <c:numCache/>
            </c:numRef>
          </c:val>
        </c:ser>
        <c:ser>
          <c:idx val="3"/>
          <c:order val="3"/>
          <c:tx>
            <c:strRef>
              <c:f>BottomPR_Dyn_Binary_BR_!$B$32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BottomPR_Dyn_Binary_BR_!$C$21:$M$21</c:f>
              <c:numCache/>
            </c:numRef>
          </c:cat>
          <c:val>
            <c:numRef>
              <c:f>BottomPR_Dyn_Binary_BR_!$C$32:$M$32</c:f>
              <c:numCache/>
            </c:numRef>
          </c:val>
        </c:ser>
        <c:ser>
          <c:idx val="4"/>
          <c:order val="4"/>
          <c:tx>
            <c:strRef>
              <c:f>BottomPR_Dyn_Binary_BR_!$B$33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BottomPR_Dyn_Binary_BR_!$C$21:$M$21</c:f>
              <c:numCache/>
            </c:numRef>
          </c:cat>
          <c:val>
            <c:numRef>
              <c:f>BottomPR_Dyn_Binary_BR_!$C$33:$M$33</c:f>
              <c:numCache/>
            </c:numRef>
          </c:val>
        </c:ser>
        <c:ser>
          <c:idx val="5"/>
          <c:order val="5"/>
          <c:tx>
            <c:strRef>
              <c:f>BottomPR_Dyn_Binary_BR_!$B$34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BottomPR_Dyn_Binary_BR_!$C$21:$M$21</c:f>
              <c:numCache/>
            </c:numRef>
          </c:cat>
          <c:val>
            <c:numRef>
              <c:f>BottomPR_Dyn_Binary_BR_!$C$34:$M$34</c:f>
              <c:numCache/>
            </c:numRef>
          </c:val>
        </c:ser>
        <c:ser>
          <c:idx val="6"/>
          <c:order val="6"/>
          <c:tx>
            <c:strRef>
              <c:f>BottomPR_Dyn_Binary_BR_!$B$35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BottomPR_Dyn_Binary_BR_!$C$21:$M$21</c:f>
              <c:numCache/>
            </c:numRef>
          </c:cat>
          <c:val>
            <c:numRef>
              <c:f>BottomPR_Dyn_Binary_BR_!$C$35:$M$35</c:f>
              <c:numCache/>
            </c:numRef>
          </c:val>
        </c:ser>
        <c:ser>
          <c:idx val="7"/>
          <c:order val="7"/>
          <c:tx>
            <c:strRef>
              <c:f>BottomPR_Dyn_Binary_BR_!$B$37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BottomPR_Dyn_Binary_BR_!$C$21:$M$21</c:f>
              <c:numCache/>
            </c:numRef>
          </c:cat>
          <c:val>
            <c:numRef>
              <c:f>BottomPR_Dyn_Binary_BR_!$C$37:$M$37</c:f>
              <c:numCache/>
            </c:numRef>
          </c:val>
        </c:ser>
        <c:ser>
          <c:idx val="8"/>
          <c:order val="8"/>
          <c:tx>
            <c:strRef>
              <c:f>BottomPR_Dyn_Binary_BR_!$B$38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BottomPR_Dyn_Binary_BR_!$C$21:$M$21</c:f>
              <c:numCache/>
            </c:numRef>
          </c:cat>
          <c:val>
            <c:numRef>
              <c:f>BottomPR_Dyn_Binary_BR_!$C$38:$M$38</c:f>
              <c:numCache/>
            </c:numRef>
          </c:val>
        </c:ser>
        <c:ser>
          <c:idx val="9"/>
          <c:order val="9"/>
          <c:tx>
            <c:strRef>
              <c:f>BottomPR_Dyn_Binary_BR_!$B$39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BottomPR_Dyn_Binary_BR_!$C$21:$M$21</c:f>
              <c:numCache/>
            </c:numRef>
          </c:cat>
          <c:val>
            <c:numRef>
              <c:f>BottomPR_Dyn_Binary_BR_!$C$39:$M$39</c:f>
              <c:numCache/>
            </c:numRef>
          </c:val>
        </c:ser>
        <c:ser>
          <c:idx val="10"/>
          <c:order val="10"/>
          <c:tx>
            <c:strRef>
              <c:f>BottomPR_Dyn_Binary_BR_!$B$40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BottomPR_Dyn_Binary_BR_!$C$21:$M$21</c:f>
              <c:numCache/>
            </c:numRef>
          </c:cat>
          <c:val>
            <c:numRef>
              <c:f>BottomPR_Dyn_Binary_BR_!$C$40:$M$40</c:f>
              <c:numCache/>
            </c:numRef>
          </c:val>
        </c:ser>
        <c:ser>
          <c:idx val="11"/>
          <c:order val="11"/>
          <c:tx>
            <c:strRef>
              <c:f>BottomPR_Dyn_Binary_BR_!$B$41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BottomPR_Dyn_Binary_BR_!$C$21:$M$21</c:f>
              <c:numCache/>
            </c:numRef>
          </c:cat>
          <c:val>
            <c:numRef>
              <c:f>BottomPR_Dyn_Binary_BR_!$C$41:$M$41</c:f>
              <c:numCache/>
            </c:numRef>
          </c:val>
        </c:ser>
        <c:overlap val="100"/>
        <c:axId val="13661593"/>
        <c:axId val="7922226"/>
      </c:barChart>
      <c:lineChart>
        <c:grouping val="standard"/>
        <c:varyColors val="0"/>
        <c:ser>
          <c:idx val="0"/>
          <c:order val="0"/>
          <c:tx>
            <c:strRef>
              <c:f>BottomPR_Dyn_Binary_BR_!$B$24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BottomPR_Dyn_Binary_BR_!$C$44:$M$44</c:f>
                <c:numCache>
                  <c:ptCount val="11"/>
                  <c:pt idx="0">
                    <c:v>62.5</c:v>
                  </c:pt>
                  <c:pt idx="1">
                    <c:v>61</c:v>
                  </c:pt>
                  <c:pt idx="2">
                    <c:v>72</c:v>
                  </c:pt>
                  <c:pt idx="3">
                    <c:v>48.5</c:v>
                  </c:pt>
                  <c:pt idx="4">
                    <c:v>34.5</c:v>
                  </c:pt>
                  <c:pt idx="5">
                    <c:v>30.25</c:v>
                  </c:pt>
                  <c:pt idx="6">
                    <c:v>10</c:v>
                  </c:pt>
                  <c:pt idx="7">
                    <c:v>7.5</c:v>
                  </c:pt>
                  <c:pt idx="8">
                    <c:v>6</c:v>
                  </c:pt>
                  <c:pt idx="9">
                    <c:v>8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BottomPR_Dyn_Binary_BR_!$C$21:$M$21</c:f>
              <c:numCache/>
            </c:numRef>
          </c:cat>
          <c:val>
            <c:numRef>
              <c:f>BottomPR_Dyn_Binary_BR_!$C$24:$M$24</c:f>
              <c:numCache/>
            </c:numRef>
          </c:val>
          <c:smooth val="0"/>
        </c:ser>
        <c:ser>
          <c:idx val="1"/>
          <c:order val="1"/>
          <c:tx>
            <c:strRef>
              <c:f>BottomPR_Dyn_Binary_BR_!$B$26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BottomPR_Dyn_Binary_BR_!$C$43:$M$43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BottomPR_Dyn_Binary_BR_!$C$21:$M$21</c:f>
              <c:numCache/>
            </c:numRef>
          </c:cat>
          <c:val>
            <c:numRef>
              <c:f>BottomPR_Dyn_Binary_BR_!$C$26:$M$26</c:f>
              <c:numCache/>
            </c:numRef>
          </c:val>
          <c:smooth val="0"/>
        </c:ser>
        <c:ser>
          <c:idx val="12"/>
          <c:order val="12"/>
          <c:tx>
            <c:strRef>
              <c:f>BottomPR_Dyn_Binary_BR_!$B$45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BottomPR_Dyn_Binary_BR_!$C$21:$M$21</c:f>
              <c:numCache/>
            </c:numRef>
          </c:cat>
          <c:val>
            <c:numRef>
              <c:f>BottomPR_Dyn_Binary_BR_!$C$45:$M$45</c:f>
              <c:numCache/>
            </c:numRef>
          </c:val>
          <c:smooth val="0"/>
        </c:ser>
        <c:axId val="13661593"/>
        <c:axId val="7922226"/>
      </c:lineChart>
      <c:catAx>
        <c:axId val="13661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</a:ln>
        </c:spPr>
        <c:crossAx val="7922226"/>
        <c:crosses val="autoZero"/>
        <c:auto val="1"/>
        <c:lblOffset val="100"/>
        <c:tickLblSkip val="1"/>
        <c:noMultiLvlLbl val="0"/>
      </c:catAx>
      <c:valAx>
        <c:axId val="7922226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136615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1225"/>
          <c:w val="0.90825"/>
          <c:h val="0.975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TopHITS_Aut_Dyn_BR_!$B$31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TopHITS_Aut_Dyn_BR_!$C$21:$M$21</c:f>
              <c:numCache/>
            </c:numRef>
          </c:cat>
          <c:val>
            <c:numRef>
              <c:f>TopHITS_Aut_Dyn_BR_!$C$31:$M$31</c:f>
              <c:numCache/>
            </c:numRef>
          </c:val>
        </c:ser>
        <c:ser>
          <c:idx val="3"/>
          <c:order val="3"/>
          <c:tx>
            <c:strRef>
              <c:f>TopHITS_Aut_Dyn_BR_!$B$32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TopHITS_Aut_Dyn_BR_!$C$21:$M$21</c:f>
              <c:numCache/>
            </c:numRef>
          </c:cat>
          <c:val>
            <c:numRef>
              <c:f>TopHITS_Aut_Dyn_BR_!$C$32:$M$32</c:f>
              <c:numCache/>
            </c:numRef>
          </c:val>
        </c:ser>
        <c:ser>
          <c:idx val="4"/>
          <c:order val="4"/>
          <c:tx>
            <c:strRef>
              <c:f>TopHITS_Aut_Dyn_BR_!$B$33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TopHITS_Aut_Dyn_BR_!$C$21:$M$21</c:f>
              <c:numCache/>
            </c:numRef>
          </c:cat>
          <c:val>
            <c:numRef>
              <c:f>TopHITS_Aut_Dyn_BR_!$C$33:$M$33</c:f>
              <c:numCache/>
            </c:numRef>
          </c:val>
        </c:ser>
        <c:ser>
          <c:idx val="5"/>
          <c:order val="5"/>
          <c:tx>
            <c:strRef>
              <c:f>TopHITS_Aut_Dyn_BR_!$B$34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TopHITS_Aut_Dyn_BR_!$C$21:$M$21</c:f>
              <c:numCache/>
            </c:numRef>
          </c:cat>
          <c:val>
            <c:numRef>
              <c:f>TopHITS_Aut_Dyn_BR_!$C$34:$M$34</c:f>
              <c:numCache/>
            </c:numRef>
          </c:val>
        </c:ser>
        <c:ser>
          <c:idx val="6"/>
          <c:order val="6"/>
          <c:tx>
            <c:strRef>
              <c:f>TopHITS_Aut_Dyn_BR_!$B$35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TopHITS_Aut_Dyn_BR_!$C$21:$M$21</c:f>
              <c:numCache/>
            </c:numRef>
          </c:cat>
          <c:val>
            <c:numRef>
              <c:f>TopHITS_Aut_Dyn_BR_!$C$35:$M$35</c:f>
              <c:numCache/>
            </c:numRef>
          </c:val>
        </c:ser>
        <c:ser>
          <c:idx val="7"/>
          <c:order val="7"/>
          <c:tx>
            <c:strRef>
              <c:f>TopHITS_Aut_Dyn_BR_!$B$37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TopHITS_Aut_Dyn_BR_!$C$21:$M$21</c:f>
              <c:numCache/>
            </c:numRef>
          </c:cat>
          <c:val>
            <c:numRef>
              <c:f>TopHITS_Aut_Dyn_BR_!$C$37:$M$37</c:f>
              <c:numCache/>
            </c:numRef>
          </c:val>
        </c:ser>
        <c:ser>
          <c:idx val="8"/>
          <c:order val="8"/>
          <c:tx>
            <c:strRef>
              <c:f>TopHITS_Aut_Dyn_BR_!$B$38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TopHITS_Aut_Dyn_BR_!$C$21:$M$21</c:f>
              <c:numCache/>
            </c:numRef>
          </c:cat>
          <c:val>
            <c:numRef>
              <c:f>TopHITS_Aut_Dyn_BR_!$C$38:$M$38</c:f>
              <c:numCache/>
            </c:numRef>
          </c:val>
        </c:ser>
        <c:ser>
          <c:idx val="9"/>
          <c:order val="9"/>
          <c:tx>
            <c:strRef>
              <c:f>TopHITS_Aut_Dyn_BR_!$B$39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TopHITS_Aut_Dyn_BR_!$C$21:$M$21</c:f>
              <c:numCache/>
            </c:numRef>
          </c:cat>
          <c:val>
            <c:numRef>
              <c:f>TopHITS_Aut_Dyn_BR_!$C$39:$M$39</c:f>
              <c:numCache/>
            </c:numRef>
          </c:val>
        </c:ser>
        <c:ser>
          <c:idx val="10"/>
          <c:order val="10"/>
          <c:tx>
            <c:strRef>
              <c:f>TopHITS_Aut_Dyn_BR_!$B$40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TopHITS_Aut_Dyn_BR_!$C$21:$M$21</c:f>
              <c:numCache/>
            </c:numRef>
          </c:cat>
          <c:val>
            <c:numRef>
              <c:f>TopHITS_Aut_Dyn_BR_!$C$40:$M$40</c:f>
              <c:numCache/>
            </c:numRef>
          </c:val>
        </c:ser>
        <c:ser>
          <c:idx val="11"/>
          <c:order val="11"/>
          <c:tx>
            <c:strRef>
              <c:f>TopHITS_Aut_Dyn_BR_!$B$41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TopHITS_Aut_Dyn_BR_!$C$21:$M$21</c:f>
              <c:numCache/>
            </c:numRef>
          </c:cat>
          <c:val>
            <c:numRef>
              <c:f>TopHITS_Aut_Dyn_BR_!$C$41:$M$41</c:f>
              <c:numCache/>
            </c:numRef>
          </c:val>
        </c:ser>
        <c:overlap val="100"/>
        <c:axId val="33989475"/>
        <c:axId val="5164396"/>
      </c:barChart>
      <c:lineChart>
        <c:grouping val="standard"/>
        <c:varyColors val="0"/>
        <c:ser>
          <c:idx val="0"/>
          <c:order val="0"/>
          <c:tx>
            <c:strRef>
              <c:f>TopHITS_Aut_Dyn_BR_!$B$24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TopHITS_Aut_Dyn_BR_!$C$44:$M$44</c:f>
                <c:numCache>
                  <c:ptCount val="11"/>
                  <c:pt idx="0">
                    <c:v>62.5</c:v>
                  </c:pt>
                  <c:pt idx="1">
                    <c:v>38</c:v>
                  </c:pt>
                  <c:pt idx="2">
                    <c:v>50</c:v>
                  </c:pt>
                  <c:pt idx="3">
                    <c:v>63</c:v>
                  </c:pt>
                  <c:pt idx="4">
                    <c:v>48</c:v>
                  </c:pt>
                  <c:pt idx="5">
                    <c:v>44.75</c:v>
                  </c:pt>
                  <c:pt idx="6">
                    <c:v>36</c:v>
                  </c:pt>
                  <c:pt idx="7">
                    <c:v>25</c:v>
                  </c:pt>
                  <c:pt idx="8">
                    <c:v>10.75</c:v>
                  </c:pt>
                  <c:pt idx="9">
                    <c:v>10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TopHITS_Aut_Dyn_BR_!$C$21:$M$21</c:f>
              <c:numCache/>
            </c:numRef>
          </c:cat>
          <c:val>
            <c:numRef>
              <c:f>TopHITS_Aut_Dyn_BR_!$C$24:$M$24</c:f>
              <c:numCache/>
            </c:numRef>
          </c:val>
          <c:smooth val="0"/>
        </c:ser>
        <c:ser>
          <c:idx val="1"/>
          <c:order val="1"/>
          <c:tx>
            <c:strRef>
              <c:f>TopHITS_Aut_Dyn_BR_!$B$26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TopHITS_Aut_Dyn_BR_!$C$43:$M$43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TopHITS_Aut_Dyn_BR_!$C$21:$M$21</c:f>
              <c:numCache/>
            </c:numRef>
          </c:cat>
          <c:val>
            <c:numRef>
              <c:f>TopHITS_Aut_Dyn_BR_!$C$26:$M$26</c:f>
              <c:numCache/>
            </c:numRef>
          </c:val>
          <c:smooth val="0"/>
        </c:ser>
        <c:ser>
          <c:idx val="12"/>
          <c:order val="12"/>
          <c:tx>
            <c:strRef>
              <c:f>TopHITS_Aut_Dyn_BR_!$B$45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TopHITS_Aut_Dyn_BR_!$C$21:$M$21</c:f>
              <c:numCache/>
            </c:numRef>
          </c:cat>
          <c:val>
            <c:numRef>
              <c:f>TopHITS_Aut_Dyn_BR_!$C$45:$M$45</c:f>
              <c:numCache/>
            </c:numRef>
          </c:val>
          <c:smooth val="0"/>
        </c:ser>
        <c:axId val="33989475"/>
        <c:axId val="5164396"/>
      </c:lineChart>
      <c:catAx>
        <c:axId val="3398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5164396"/>
        <c:crosses val="autoZero"/>
        <c:auto val="1"/>
        <c:lblOffset val="100"/>
        <c:tickLblSkip val="1"/>
        <c:noMultiLvlLbl val="0"/>
      </c:catAx>
      <c:valAx>
        <c:axId val="5164396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39894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1225"/>
          <c:w val="0.90825"/>
          <c:h val="0.975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BottomHITS_Aut_Dyn_BR_!$B$31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BottomHITS_Aut_Dyn_BR_!$C$21:$M$21</c:f>
              <c:numCache/>
            </c:numRef>
          </c:cat>
          <c:val>
            <c:numRef>
              <c:f>BottomHITS_Aut_Dyn_BR_!$C$31:$M$31</c:f>
              <c:numCache/>
            </c:numRef>
          </c:val>
        </c:ser>
        <c:ser>
          <c:idx val="3"/>
          <c:order val="3"/>
          <c:tx>
            <c:strRef>
              <c:f>BottomHITS_Aut_Dyn_BR_!$B$32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BottomHITS_Aut_Dyn_BR_!$C$21:$M$21</c:f>
              <c:numCache/>
            </c:numRef>
          </c:cat>
          <c:val>
            <c:numRef>
              <c:f>BottomHITS_Aut_Dyn_BR_!$C$32:$M$32</c:f>
              <c:numCache/>
            </c:numRef>
          </c:val>
        </c:ser>
        <c:ser>
          <c:idx val="4"/>
          <c:order val="4"/>
          <c:tx>
            <c:strRef>
              <c:f>BottomHITS_Aut_Dyn_BR_!$B$33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BottomHITS_Aut_Dyn_BR_!$C$21:$M$21</c:f>
              <c:numCache/>
            </c:numRef>
          </c:cat>
          <c:val>
            <c:numRef>
              <c:f>BottomHITS_Aut_Dyn_BR_!$C$33:$M$33</c:f>
              <c:numCache/>
            </c:numRef>
          </c:val>
        </c:ser>
        <c:ser>
          <c:idx val="5"/>
          <c:order val="5"/>
          <c:tx>
            <c:strRef>
              <c:f>BottomHITS_Aut_Dyn_BR_!$B$34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BottomHITS_Aut_Dyn_BR_!$C$21:$M$21</c:f>
              <c:numCache/>
            </c:numRef>
          </c:cat>
          <c:val>
            <c:numRef>
              <c:f>BottomHITS_Aut_Dyn_BR_!$C$34:$M$34</c:f>
              <c:numCache/>
            </c:numRef>
          </c:val>
        </c:ser>
        <c:ser>
          <c:idx val="6"/>
          <c:order val="6"/>
          <c:tx>
            <c:strRef>
              <c:f>BottomHITS_Aut_Dyn_BR_!$B$35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BottomHITS_Aut_Dyn_BR_!$C$21:$M$21</c:f>
              <c:numCache/>
            </c:numRef>
          </c:cat>
          <c:val>
            <c:numRef>
              <c:f>BottomHITS_Aut_Dyn_BR_!$C$35:$M$35</c:f>
              <c:numCache/>
            </c:numRef>
          </c:val>
        </c:ser>
        <c:ser>
          <c:idx val="7"/>
          <c:order val="7"/>
          <c:tx>
            <c:strRef>
              <c:f>BottomHITS_Aut_Dyn_BR_!$B$37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BottomHITS_Aut_Dyn_BR_!$C$21:$M$21</c:f>
              <c:numCache/>
            </c:numRef>
          </c:cat>
          <c:val>
            <c:numRef>
              <c:f>BottomHITS_Aut_Dyn_BR_!$C$37:$M$37</c:f>
              <c:numCache/>
            </c:numRef>
          </c:val>
        </c:ser>
        <c:ser>
          <c:idx val="8"/>
          <c:order val="8"/>
          <c:tx>
            <c:strRef>
              <c:f>BottomHITS_Aut_Dyn_BR_!$B$38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BottomHITS_Aut_Dyn_BR_!$C$21:$M$21</c:f>
              <c:numCache/>
            </c:numRef>
          </c:cat>
          <c:val>
            <c:numRef>
              <c:f>BottomHITS_Aut_Dyn_BR_!$C$38:$M$38</c:f>
              <c:numCache/>
            </c:numRef>
          </c:val>
        </c:ser>
        <c:ser>
          <c:idx val="9"/>
          <c:order val="9"/>
          <c:tx>
            <c:strRef>
              <c:f>BottomHITS_Aut_Dyn_BR_!$B$39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BottomHITS_Aut_Dyn_BR_!$C$21:$M$21</c:f>
              <c:numCache/>
            </c:numRef>
          </c:cat>
          <c:val>
            <c:numRef>
              <c:f>BottomHITS_Aut_Dyn_BR_!$C$39:$M$39</c:f>
              <c:numCache/>
            </c:numRef>
          </c:val>
        </c:ser>
        <c:ser>
          <c:idx val="10"/>
          <c:order val="10"/>
          <c:tx>
            <c:strRef>
              <c:f>BottomHITS_Aut_Dyn_BR_!$B$40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BottomHITS_Aut_Dyn_BR_!$C$21:$M$21</c:f>
              <c:numCache/>
            </c:numRef>
          </c:cat>
          <c:val>
            <c:numRef>
              <c:f>BottomHITS_Aut_Dyn_BR_!$C$40:$M$40</c:f>
              <c:numCache/>
            </c:numRef>
          </c:val>
        </c:ser>
        <c:ser>
          <c:idx val="11"/>
          <c:order val="11"/>
          <c:tx>
            <c:strRef>
              <c:f>BottomHITS_Aut_Dyn_BR_!$B$41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BottomHITS_Aut_Dyn_BR_!$C$21:$M$21</c:f>
              <c:numCache/>
            </c:numRef>
          </c:cat>
          <c:val>
            <c:numRef>
              <c:f>BottomHITS_Aut_Dyn_BR_!$C$41:$M$41</c:f>
              <c:numCache/>
            </c:numRef>
          </c:val>
        </c:ser>
        <c:overlap val="100"/>
        <c:axId val="56978061"/>
        <c:axId val="37882630"/>
      </c:barChart>
      <c:lineChart>
        <c:grouping val="standard"/>
        <c:varyColors val="0"/>
        <c:ser>
          <c:idx val="0"/>
          <c:order val="0"/>
          <c:tx>
            <c:strRef>
              <c:f>BottomHITS_Aut_Dyn_BR_!$B$24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BottomHITS_Aut_Dyn_BR_!$C$44:$M$44</c:f>
                <c:numCache>
                  <c:ptCount val="11"/>
                  <c:pt idx="0">
                    <c:v>62.5</c:v>
                  </c:pt>
                  <c:pt idx="1">
                    <c:v>53</c:v>
                  </c:pt>
                  <c:pt idx="2">
                    <c:v>46.75</c:v>
                  </c:pt>
                  <c:pt idx="3">
                    <c:v>48</c:v>
                  </c:pt>
                  <c:pt idx="4">
                    <c:v>44.75</c:v>
                  </c:pt>
                  <c:pt idx="5">
                    <c:v>39.25</c:v>
                  </c:pt>
                  <c:pt idx="6">
                    <c:v>41.5</c:v>
                  </c:pt>
                  <c:pt idx="7">
                    <c:v>26.5</c:v>
                  </c:pt>
                  <c:pt idx="8">
                    <c:v>23</c:v>
                  </c:pt>
                  <c:pt idx="9">
                    <c:v>20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BottomHITS_Aut_Dyn_BR_!$C$21:$M$21</c:f>
              <c:numCache/>
            </c:numRef>
          </c:cat>
          <c:val>
            <c:numRef>
              <c:f>BottomHITS_Aut_Dyn_BR_!$C$24:$M$24</c:f>
              <c:numCache/>
            </c:numRef>
          </c:val>
          <c:smooth val="0"/>
        </c:ser>
        <c:ser>
          <c:idx val="1"/>
          <c:order val="1"/>
          <c:tx>
            <c:strRef>
              <c:f>BottomHITS_Aut_Dyn_BR_!$B$26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BottomHITS_Aut_Dyn_BR_!$C$43:$M$43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BottomHITS_Aut_Dyn_BR_!$C$21:$M$21</c:f>
              <c:numCache/>
            </c:numRef>
          </c:cat>
          <c:val>
            <c:numRef>
              <c:f>BottomHITS_Aut_Dyn_BR_!$C$26:$M$26</c:f>
              <c:numCache/>
            </c:numRef>
          </c:val>
          <c:smooth val="0"/>
        </c:ser>
        <c:ser>
          <c:idx val="12"/>
          <c:order val="12"/>
          <c:tx>
            <c:strRef>
              <c:f>BottomHITS_Aut_Dyn_BR_!$B$45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BottomHITS_Aut_Dyn_BR_!$C$21:$M$21</c:f>
              <c:numCache/>
            </c:numRef>
          </c:cat>
          <c:val>
            <c:numRef>
              <c:f>BottomHITS_Aut_Dyn_BR_!$C$45:$M$45</c:f>
              <c:numCache/>
            </c:numRef>
          </c:val>
          <c:smooth val="0"/>
        </c:ser>
        <c:axId val="56978061"/>
        <c:axId val="37882630"/>
      </c:lineChart>
      <c:catAx>
        <c:axId val="56978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37882630"/>
        <c:crosses val="autoZero"/>
        <c:auto val="1"/>
        <c:lblOffset val="100"/>
        <c:tickLblSkip val="1"/>
        <c:noMultiLvlLbl val="0"/>
      </c:catAx>
      <c:valAx>
        <c:axId val="37882630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69780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1225"/>
          <c:w val="0.9085"/>
          <c:h val="0.975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TopHITS_Hub_Dyn_BR_!$B$31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TopHITS_Hub_Dyn_BR_!$C$21:$M$21</c:f>
              <c:numCache/>
            </c:numRef>
          </c:cat>
          <c:val>
            <c:numRef>
              <c:f>TopHITS_Hub_Dyn_BR_!$C$31:$M$31</c:f>
              <c:numCache/>
            </c:numRef>
          </c:val>
        </c:ser>
        <c:ser>
          <c:idx val="3"/>
          <c:order val="3"/>
          <c:tx>
            <c:strRef>
              <c:f>TopHITS_Hub_Dyn_BR_!$B$32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TopHITS_Hub_Dyn_BR_!$C$21:$M$21</c:f>
              <c:numCache/>
            </c:numRef>
          </c:cat>
          <c:val>
            <c:numRef>
              <c:f>TopHITS_Hub_Dyn_BR_!$C$32:$M$32</c:f>
              <c:numCache/>
            </c:numRef>
          </c:val>
        </c:ser>
        <c:ser>
          <c:idx val="4"/>
          <c:order val="4"/>
          <c:tx>
            <c:strRef>
              <c:f>TopHITS_Hub_Dyn_BR_!$B$33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TopHITS_Hub_Dyn_BR_!$C$21:$M$21</c:f>
              <c:numCache/>
            </c:numRef>
          </c:cat>
          <c:val>
            <c:numRef>
              <c:f>TopHITS_Hub_Dyn_BR_!$C$33:$M$33</c:f>
              <c:numCache/>
            </c:numRef>
          </c:val>
        </c:ser>
        <c:ser>
          <c:idx val="5"/>
          <c:order val="5"/>
          <c:tx>
            <c:strRef>
              <c:f>TopHITS_Hub_Dyn_BR_!$B$34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TopHITS_Hub_Dyn_BR_!$C$21:$M$21</c:f>
              <c:numCache/>
            </c:numRef>
          </c:cat>
          <c:val>
            <c:numRef>
              <c:f>TopHITS_Hub_Dyn_BR_!$C$34:$M$34</c:f>
              <c:numCache/>
            </c:numRef>
          </c:val>
        </c:ser>
        <c:ser>
          <c:idx val="6"/>
          <c:order val="6"/>
          <c:tx>
            <c:strRef>
              <c:f>TopHITS_Hub_Dyn_BR_!$B$35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TopHITS_Hub_Dyn_BR_!$C$21:$M$21</c:f>
              <c:numCache/>
            </c:numRef>
          </c:cat>
          <c:val>
            <c:numRef>
              <c:f>TopHITS_Hub_Dyn_BR_!$C$35:$M$35</c:f>
              <c:numCache/>
            </c:numRef>
          </c:val>
        </c:ser>
        <c:ser>
          <c:idx val="7"/>
          <c:order val="7"/>
          <c:tx>
            <c:strRef>
              <c:f>TopHITS_Hub_Dyn_BR_!$B$37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TopHITS_Hub_Dyn_BR_!$C$21:$M$21</c:f>
              <c:numCache/>
            </c:numRef>
          </c:cat>
          <c:val>
            <c:numRef>
              <c:f>TopHITS_Hub_Dyn_BR_!$C$37:$M$37</c:f>
              <c:numCache/>
            </c:numRef>
          </c:val>
        </c:ser>
        <c:ser>
          <c:idx val="8"/>
          <c:order val="8"/>
          <c:tx>
            <c:strRef>
              <c:f>TopHITS_Hub_Dyn_BR_!$B$38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TopHITS_Hub_Dyn_BR_!$C$21:$M$21</c:f>
              <c:numCache/>
            </c:numRef>
          </c:cat>
          <c:val>
            <c:numRef>
              <c:f>TopHITS_Hub_Dyn_BR_!$C$38:$M$38</c:f>
              <c:numCache/>
            </c:numRef>
          </c:val>
        </c:ser>
        <c:ser>
          <c:idx val="9"/>
          <c:order val="9"/>
          <c:tx>
            <c:strRef>
              <c:f>TopHITS_Hub_Dyn_BR_!$B$39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TopHITS_Hub_Dyn_BR_!$C$21:$M$21</c:f>
              <c:numCache/>
            </c:numRef>
          </c:cat>
          <c:val>
            <c:numRef>
              <c:f>TopHITS_Hub_Dyn_BR_!$C$39:$M$39</c:f>
              <c:numCache/>
            </c:numRef>
          </c:val>
        </c:ser>
        <c:ser>
          <c:idx val="10"/>
          <c:order val="10"/>
          <c:tx>
            <c:strRef>
              <c:f>TopHITS_Hub_Dyn_BR_!$B$40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TopHITS_Hub_Dyn_BR_!$C$21:$M$21</c:f>
              <c:numCache/>
            </c:numRef>
          </c:cat>
          <c:val>
            <c:numRef>
              <c:f>TopHITS_Hub_Dyn_BR_!$C$40:$M$40</c:f>
              <c:numCache/>
            </c:numRef>
          </c:val>
        </c:ser>
        <c:ser>
          <c:idx val="11"/>
          <c:order val="11"/>
          <c:tx>
            <c:strRef>
              <c:f>TopHITS_Hub_Dyn_BR_!$B$41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TopHITS_Hub_Dyn_BR_!$C$21:$M$21</c:f>
              <c:numCache/>
            </c:numRef>
          </c:cat>
          <c:val>
            <c:numRef>
              <c:f>TopHITS_Hub_Dyn_BR_!$C$41:$M$41</c:f>
              <c:numCache/>
            </c:numRef>
          </c:val>
        </c:ser>
        <c:overlap val="100"/>
        <c:axId val="16110871"/>
        <c:axId val="24581376"/>
      </c:barChart>
      <c:lineChart>
        <c:grouping val="standard"/>
        <c:varyColors val="0"/>
        <c:ser>
          <c:idx val="0"/>
          <c:order val="0"/>
          <c:tx>
            <c:strRef>
              <c:f>TopHITS_Hub_Dyn_BR_!$B$24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TopHITS_Hub_Dyn_BR_!$C$44:$M$44</c:f>
                <c:numCache>
                  <c:ptCount val="11"/>
                  <c:pt idx="0">
                    <c:v>62.5</c:v>
                  </c:pt>
                  <c:pt idx="1">
                    <c:v>49</c:v>
                  </c:pt>
                  <c:pt idx="2">
                    <c:v>69</c:v>
                  </c:pt>
                  <c:pt idx="3">
                    <c:v>55.5</c:v>
                  </c:pt>
                  <c:pt idx="4">
                    <c:v>90.75</c:v>
                  </c:pt>
                  <c:pt idx="5">
                    <c:v>82</c:v>
                  </c:pt>
                  <c:pt idx="6">
                    <c:v>60</c:v>
                  </c:pt>
                  <c:pt idx="7">
                    <c:v>0</c:v>
                  </c:pt>
                  <c:pt idx="8">
                    <c:v>3</c:v>
                  </c:pt>
                  <c:pt idx="9">
                    <c:v>0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TopHITS_Hub_Dyn_BR_!$C$21:$M$21</c:f>
              <c:numCache/>
            </c:numRef>
          </c:cat>
          <c:val>
            <c:numRef>
              <c:f>TopHITS_Hub_Dyn_BR_!$C$24:$M$24</c:f>
              <c:numCache/>
            </c:numRef>
          </c:val>
          <c:smooth val="0"/>
        </c:ser>
        <c:ser>
          <c:idx val="1"/>
          <c:order val="1"/>
          <c:tx>
            <c:strRef>
              <c:f>TopHITS_Hub_Dyn_BR_!$B$26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TopHITS_Hub_Dyn_BR_!$C$43:$M$43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TopHITS_Hub_Dyn_BR_!$C$21:$M$21</c:f>
              <c:numCache/>
            </c:numRef>
          </c:cat>
          <c:val>
            <c:numRef>
              <c:f>TopHITS_Hub_Dyn_BR_!$C$26:$M$26</c:f>
              <c:numCache/>
            </c:numRef>
          </c:val>
          <c:smooth val="0"/>
        </c:ser>
        <c:ser>
          <c:idx val="12"/>
          <c:order val="12"/>
          <c:tx>
            <c:strRef>
              <c:f>TopHITS_Hub_Dyn_BR_!$B$45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TopHITS_Hub_Dyn_BR_!$C$21:$M$21</c:f>
              <c:numCache/>
            </c:numRef>
          </c:cat>
          <c:val>
            <c:numRef>
              <c:f>TopHITS_Hub_Dyn_BR_!$C$45:$M$45</c:f>
              <c:numCache/>
            </c:numRef>
          </c:val>
          <c:smooth val="0"/>
        </c:ser>
        <c:axId val="16110871"/>
        <c:axId val="24581376"/>
      </c:lineChart>
      <c:catAx>
        <c:axId val="16110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24581376"/>
        <c:crosses val="autoZero"/>
        <c:auto val="1"/>
        <c:lblOffset val="100"/>
        <c:tickLblSkip val="1"/>
        <c:noMultiLvlLbl val="0"/>
      </c:catAx>
      <c:valAx>
        <c:axId val="24581376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61108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1175"/>
          <c:w val="0.908"/>
          <c:h val="0.9762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BottomHITS_Hub_Dyn_BR_!$B$31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BottomHITS_Hub_Dyn_BR_!$C$21:$M$21</c:f>
              <c:numCache/>
            </c:numRef>
          </c:cat>
          <c:val>
            <c:numRef>
              <c:f>BottomHITS_Hub_Dyn_BR_!$C$31:$M$31</c:f>
              <c:numCache/>
            </c:numRef>
          </c:val>
        </c:ser>
        <c:ser>
          <c:idx val="3"/>
          <c:order val="3"/>
          <c:tx>
            <c:strRef>
              <c:f>BottomHITS_Hub_Dyn_BR_!$B$32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BottomHITS_Hub_Dyn_BR_!$C$21:$M$21</c:f>
              <c:numCache/>
            </c:numRef>
          </c:cat>
          <c:val>
            <c:numRef>
              <c:f>BottomHITS_Hub_Dyn_BR_!$C$32:$M$32</c:f>
              <c:numCache/>
            </c:numRef>
          </c:val>
        </c:ser>
        <c:ser>
          <c:idx val="4"/>
          <c:order val="4"/>
          <c:tx>
            <c:strRef>
              <c:f>BottomHITS_Hub_Dyn_BR_!$B$33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BottomHITS_Hub_Dyn_BR_!$C$21:$M$21</c:f>
              <c:numCache/>
            </c:numRef>
          </c:cat>
          <c:val>
            <c:numRef>
              <c:f>BottomHITS_Hub_Dyn_BR_!$C$33:$M$33</c:f>
              <c:numCache/>
            </c:numRef>
          </c:val>
        </c:ser>
        <c:ser>
          <c:idx val="5"/>
          <c:order val="5"/>
          <c:tx>
            <c:strRef>
              <c:f>BottomHITS_Hub_Dyn_BR_!$B$34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BottomHITS_Hub_Dyn_BR_!$C$21:$M$21</c:f>
              <c:numCache/>
            </c:numRef>
          </c:cat>
          <c:val>
            <c:numRef>
              <c:f>BottomHITS_Hub_Dyn_BR_!$C$34:$M$34</c:f>
              <c:numCache/>
            </c:numRef>
          </c:val>
        </c:ser>
        <c:ser>
          <c:idx val="6"/>
          <c:order val="6"/>
          <c:tx>
            <c:strRef>
              <c:f>BottomHITS_Hub_Dyn_BR_!$B$35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BottomHITS_Hub_Dyn_BR_!$C$21:$M$21</c:f>
              <c:numCache/>
            </c:numRef>
          </c:cat>
          <c:val>
            <c:numRef>
              <c:f>BottomHITS_Hub_Dyn_BR_!$C$35:$M$35</c:f>
              <c:numCache/>
            </c:numRef>
          </c:val>
        </c:ser>
        <c:ser>
          <c:idx val="7"/>
          <c:order val="7"/>
          <c:tx>
            <c:strRef>
              <c:f>BottomHITS_Hub_Dyn_BR_!$B$37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BottomHITS_Hub_Dyn_BR_!$C$21:$M$21</c:f>
              <c:numCache/>
            </c:numRef>
          </c:cat>
          <c:val>
            <c:numRef>
              <c:f>BottomHITS_Hub_Dyn_BR_!$C$37:$M$37</c:f>
              <c:numCache/>
            </c:numRef>
          </c:val>
        </c:ser>
        <c:ser>
          <c:idx val="8"/>
          <c:order val="8"/>
          <c:tx>
            <c:strRef>
              <c:f>BottomHITS_Hub_Dyn_BR_!$B$38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BottomHITS_Hub_Dyn_BR_!$C$21:$M$21</c:f>
              <c:numCache/>
            </c:numRef>
          </c:cat>
          <c:val>
            <c:numRef>
              <c:f>BottomHITS_Hub_Dyn_BR_!$C$38:$M$38</c:f>
              <c:numCache/>
            </c:numRef>
          </c:val>
        </c:ser>
        <c:ser>
          <c:idx val="9"/>
          <c:order val="9"/>
          <c:tx>
            <c:strRef>
              <c:f>BottomHITS_Hub_Dyn_BR_!$B$39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BottomHITS_Hub_Dyn_BR_!$C$21:$M$21</c:f>
              <c:numCache/>
            </c:numRef>
          </c:cat>
          <c:val>
            <c:numRef>
              <c:f>BottomHITS_Hub_Dyn_BR_!$C$39:$M$39</c:f>
              <c:numCache/>
            </c:numRef>
          </c:val>
        </c:ser>
        <c:ser>
          <c:idx val="10"/>
          <c:order val="10"/>
          <c:tx>
            <c:strRef>
              <c:f>BottomHITS_Hub_Dyn_BR_!$B$40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BottomHITS_Hub_Dyn_BR_!$C$21:$M$21</c:f>
              <c:numCache/>
            </c:numRef>
          </c:cat>
          <c:val>
            <c:numRef>
              <c:f>BottomHITS_Hub_Dyn_BR_!$C$40:$M$40</c:f>
              <c:numCache/>
            </c:numRef>
          </c:val>
        </c:ser>
        <c:ser>
          <c:idx val="11"/>
          <c:order val="11"/>
          <c:tx>
            <c:strRef>
              <c:f>BottomHITS_Hub_Dyn_BR_!$B$41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BottomHITS_Hub_Dyn_BR_!$C$21:$M$21</c:f>
              <c:numCache/>
            </c:numRef>
          </c:cat>
          <c:val>
            <c:numRef>
              <c:f>BottomHITS_Hub_Dyn_BR_!$C$41:$M$41</c:f>
              <c:numCache/>
            </c:numRef>
          </c:val>
        </c:ser>
        <c:overlap val="100"/>
        <c:axId val="40258817"/>
        <c:axId val="26264922"/>
      </c:barChart>
      <c:lineChart>
        <c:grouping val="standard"/>
        <c:varyColors val="0"/>
        <c:ser>
          <c:idx val="0"/>
          <c:order val="0"/>
          <c:tx>
            <c:strRef>
              <c:f>BottomHITS_Hub_Dyn_BR_!$B$24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BottomHITS_Hub_Dyn_BR_!$C$44:$M$44</c:f>
                <c:numCache>
                  <c:ptCount val="11"/>
                  <c:pt idx="0">
                    <c:v>62.5</c:v>
                  </c:pt>
                  <c:pt idx="1">
                    <c:v>60</c:v>
                  </c:pt>
                  <c:pt idx="2">
                    <c:v>56</c:v>
                  </c:pt>
                  <c:pt idx="3">
                    <c:v>49</c:v>
                  </c:pt>
                  <c:pt idx="4">
                    <c:v>46.25</c:v>
                  </c:pt>
                  <c:pt idx="5">
                    <c:v>38</c:v>
                  </c:pt>
                  <c:pt idx="6">
                    <c:v>34</c:v>
                  </c:pt>
                  <c:pt idx="7">
                    <c:v>23</c:v>
                  </c:pt>
                  <c:pt idx="8">
                    <c:v>20.5</c:v>
                  </c:pt>
                  <c:pt idx="9">
                    <c:v>12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BottomHITS_Hub_Dyn_BR_!$C$21:$M$21</c:f>
              <c:numCache/>
            </c:numRef>
          </c:cat>
          <c:val>
            <c:numRef>
              <c:f>BottomHITS_Hub_Dyn_BR_!$C$24:$M$24</c:f>
              <c:numCache/>
            </c:numRef>
          </c:val>
          <c:smooth val="0"/>
        </c:ser>
        <c:ser>
          <c:idx val="1"/>
          <c:order val="1"/>
          <c:tx>
            <c:strRef>
              <c:f>BottomHITS_Hub_Dyn_BR_!$B$26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BottomHITS_Hub_Dyn_BR_!$C$43:$M$43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BottomHITS_Hub_Dyn_BR_!$C$21:$M$21</c:f>
              <c:numCache/>
            </c:numRef>
          </c:cat>
          <c:val>
            <c:numRef>
              <c:f>BottomHITS_Hub_Dyn_BR_!$C$26:$M$26</c:f>
              <c:numCache/>
            </c:numRef>
          </c:val>
          <c:smooth val="0"/>
        </c:ser>
        <c:ser>
          <c:idx val="12"/>
          <c:order val="12"/>
          <c:tx>
            <c:strRef>
              <c:f>BottomHITS_Hub_Dyn_BR_!$B$45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BottomHITS_Hub_Dyn_BR_!$C$21:$M$21</c:f>
              <c:numCache/>
            </c:numRef>
          </c:cat>
          <c:val>
            <c:numRef>
              <c:f>BottomHITS_Hub_Dyn_BR_!$C$45:$M$45</c:f>
              <c:numCache/>
            </c:numRef>
          </c:val>
          <c:smooth val="0"/>
        </c:ser>
        <c:axId val="40258817"/>
        <c:axId val="26264922"/>
      </c:lineChart>
      <c:catAx>
        <c:axId val="40258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26264922"/>
        <c:crosses val="autoZero"/>
        <c:auto val="1"/>
        <c:lblOffset val="100"/>
        <c:tickLblSkip val="1"/>
        <c:noMultiLvlLbl val="0"/>
      </c:catAx>
      <c:valAx>
        <c:axId val="26264922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02588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12"/>
          <c:w val="0.9095"/>
          <c:h val="0.9762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TopHITS_Aut_Dyn_Binary_BR_!$B$31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TopHITS_Aut_Dyn_Binary_BR_!$C$21:$M$21</c:f>
              <c:numCache/>
            </c:numRef>
          </c:cat>
          <c:val>
            <c:numRef>
              <c:f>TopHITS_Aut_Dyn_Binary_BR_!$C$31:$M$31</c:f>
              <c:numCache/>
            </c:numRef>
          </c:val>
        </c:ser>
        <c:ser>
          <c:idx val="3"/>
          <c:order val="3"/>
          <c:tx>
            <c:strRef>
              <c:f>TopHITS_Aut_Dyn_Binary_BR_!$B$32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TopHITS_Aut_Dyn_Binary_BR_!$C$21:$M$21</c:f>
              <c:numCache/>
            </c:numRef>
          </c:cat>
          <c:val>
            <c:numRef>
              <c:f>TopHITS_Aut_Dyn_Binary_BR_!$C$32:$M$32</c:f>
              <c:numCache/>
            </c:numRef>
          </c:val>
        </c:ser>
        <c:ser>
          <c:idx val="4"/>
          <c:order val="4"/>
          <c:tx>
            <c:strRef>
              <c:f>TopHITS_Aut_Dyn_Binary_BR_!$B$33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TopHITS_Aut_Dyn_Binary_BR_!$C$21:$M$21</c:f>
              <c:numCache/>
            </c:numRef>
          </c:cat>
          <c:val>
            <c:numRef>
              <c:f>TopHITS_Aut_Dyn_Binary_BR_!$C$33:$M$33</c:f>
              <c:numCache/>
            </c:numRef>
          </c:val>
        </c:ser>
        <c:ser>
          <c:idx val="5"/>
          <c:order val="5"/>
          <c:tx>
            <c:strRef>
              <c:f>TopHITS_Aut_Dyn_Binary_BR_!$B$34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TopHITS_Aut_Dyn_Binary_BR_!$C$21:$M$21</c:f>
              <c:numCache/>
            </c:numRef>
          </c:cat>
          <c:val>
            <c:numRef>
              <c:f>TopHITS_Aut_Dyn_Binary_BR_!$C$34:$M$34</c:f>
              <c:numCache/>
            </c:numRef>
          </c:val>
        </c:ser>
        <c:ser>
          <c:idx val="6"/>
          <c:order val="6"/>
          <c:tx>
            <c:strRef>
              <c:f>TopHITS_Aut_Dyn_Binary_BR_!$B$35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TopHITS_Aut_Dyn_Binary_BR_!$C$21:$M$21</c:f>
              <c:numCache/>
            </c:numRef>
          </c:cat>
          <c:val>
            <c:numRef>
              <c:f>TopHITS_Aut_Dyn_Binary_BR_!$C$35:$M$35</c:f>
              <c:numCache/>
            </c:numRef>
          </c:val>
        </c:ser>
        <c:ser>
          <c:idx val="7"/>
          <c:order val="7"/>
          <c:tx>
            <c:strRef>
              <c:f>TopHITS_Aut_Dyn_Binary_BR_!$B$37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TopHITS_Aut_Dyn_Binary_BR_!$C$21:$M$21</c:f>
              <c:numCache/>
            </c:numRef>
          </c:cat>
          <c:val>
            <c:numRef>
              <c:f>TopHITS_Aut_Dyn_Binary_BR_!$C$37:$M$37</c:f>
              <c:numCache/>
            </c:numRef>
          </c:val>
        </c:ser>
        <c:ser>
          <c:idx val="8"/>
          <c:order val="8"/>
          <c:tx>
            <c:strRef>
              <c:f>TopHITS_Aut_Dyn_Binary_BR_!$B$38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TopHITS_Aut_Dyn_Binary_BR_!$C$21:$M$21</c:f>
              <c:numCache/>
            </c:numRef>
          </c:cat>
          <c:val>
            <c:numRef>
              <c:f>TopHITS_Aut_Dyn_Binary_BR_!$C$38:$M$38</c:f>
              <c:numCache/>
            </c:numRef>
          </c:val>
        </c:ser>
        <c:ser>
          <c:idx val="9"/>
          <c:order val="9"/>
          <c:tx>
            <c:strRef>
              <c:f>TopHITS_Aut_Dyn_Binary_BR_!$B$39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TopHITS_Aut_Dyn_Binary_BR_!$C$21:$M$21</c:f>
              <c:numCache/>
            </c:numRef>
          </c:cat>
          <c:val>
            <c:numRef>
              <c:f>TopHITS_Aut_Dyn_Binary_BR_!$C$39:$M$39</c:f>
              <c:numCache/>
            </c:numRef>
          </c:val>
        </c:ser>
        <c:ser>
          <c:idx val="10"/>
          <c:order val="10"/>
          <c:tx>
            <c:strRef>
              <c:f>TopHITS_Aut_Dyn_Binary_BR_!$B$40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TopHITS_Aut_Dyn_Binary_BR_!$C$21:$M$21</c:f>
              <c:numCache/>
            </c:numRef>
          </c:cat>
          <c:val>
            <c:numRef>
              <c:f>TopHITS_Aut_Dyn_Binary_BR_!$C$40:$M$40</c:f>
              <c:numCache/>
            </c:numRef>
          </c:val>
        </c:ser>
        <c:ser>
          <c:idx val="11"/>
          <c:order val="11"/>
          <c:tx>
            <c:strRef>
              <c:f>TopHITS_Aut_Dyn_Binary_BR_!$B$41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TopHITS_Aut_Dyn_Binary_BR_!$C$21:$M$21</c:f>
              <c:numCache/>
            </c:numRef>
          </c:cat>
          <c:val>
            <c:numRef>
              <c:f>TopHITS_Aut_Dyn_Binary_BR_!$C$41:$M$41</c:f>
              <c:numCache/>
            </c:numRef>
          </c:val>
        </c:ser>
        <c:overlap val="100"/>
        <c:axId val="55876683"/>
        <c:axId val="6968852"/>
      </c:barChart>
      <c:lineChart>
        <c:grouping val="standard"/>
        <c:varyColors val="0"/>
        <c:ser>
          <c:idx val="0"/>
          <c:order val="0"/>
          <c:tx>
            <c:strRef>
              <c:f>TopHITS_Aut_Dyn_Binary_BR_!$B$24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TopHITS_Aut_Dyn_Binary_BR_!$C$44:$M$44</c:f>
                <c:numCache>
                  <c:ptCount val="11"/>
                  <c:pt idx="0">
                    <c:v>62.5</c:v>
                  </c:pt>
                  <c:pt idx="1">
                    <c:v>63.5</c:v>
                  </c:pt>
                  <c:pt idx="2">
                    <c:v>64.5</c:v>
                  </c:pt>
                  <c:pt idx="3">
                    <c:v>53</c:v>
                  </c:pt>
                  <c:pt idx="4">
                    <c:v>51</c:v>
                  </c:pt>
                  <c:pt idx="5">
                    <c:v>41</c:v>
                  </c:pt>
                  <c:pt idx="6">
                    <c:v>21</c:v>
                  </c:pt>
                  <c:pt idx="7">
                    <c:v>19</c:v>
                  </c:pt>
                  <c:pt idx="8">
                    <c:v>12.25</c:v>
                  </c:pt>
                  <c:pt idx="9">
                    <c:v>6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TopHITS_Aut_Dyn_Binary_BR_!$C$21:$M$21</c:f>
              <c:numCache/>
            </c:numRef>
          </c:cat>
          <c:val>
            <c:numRef>
              <c:f>TopHITS_Aut_Dyn_Binary_BR_!$C$24:$M$24</c:f>
              <c:numCache/>
            </c:numRef>
          </c:val>
          <c:smooth val="0"/>
        </c:ser>
        <c:ser>
          <c:idx val="1"/>
          <c:order val="1"/>
          <c:tx>
            <c:strRef>
              <c:f>TopHITS_Aut_Dyn_Binary_BR_!$B$26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TopHITS_Aut_Dyn_Binary_BR_!$C$43:$M$43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TopHITS_Aut_Dyn_Binary_BR_!$C$21:$M$21</c:f>
              <c:numCache/>
            </c:numRef>
          </c:cat>
          <c:val>
            <c:numRef>
              <c:f>TopHITS_Aut_Dyn_Binary_BR_!$C$26:$M$26</c:f>
              <c:numCache/>
            </c:numRef>
          </c:val>
          <c:smooth val="0"/>
        </c:ser>
        <c:ser>
          <c:idx val="12"/>
          <c:order val="12"/>
          <c:tx>
            <c:strRef>
              <c:f>TopHITS_Aut_Dyn_Binary_BR_!$B$45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TopHITS_Aut_Dyn_Binary_BR_!$C$21:$M$21</c:f>
              <c:numCache/>
            </c:numRef>
          </c:cat>
          <c:val>
            <c:numRef>
              <c:f>TopHITS_Aut_Dyn_Binary_BR_!$C$45:$M$45</c:f>
              <c:numCache/>
            </c:numRef>
          </c:val>
          <c:smooth val="0"/>
        </c:ser>
        <c:axId val="55876683"/>
        <c:axId val="6968852"/>
      </c:lineChart>
      <c:catAx>
        <c:axId val="55876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6968852"/>
        <c:crosses val="autoZero"/>
        <c:auto val="1"/>
        <c:lblOffset val="100"/>
        <c:tickLblSkip val="1"/>
        <c:noMultiLvlLbl val="0"/>
      </c:catAx>
      <c:valAx>
        <c:axId val="6968852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58766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</xdr:row>
      <xdr:rowOff>76200</xdr:rowOff>
    </xdr:from>
    <xdr:to>
      <xdr:col>25</xdr:col>
      <xdr:colOff>142875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7353300" y="238125"/>
        <a:ext cx="8029575" cy="792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0</xdr:row>
      <xdr:rowOff>66675</xdr:rowOff>
    </xdr:from>
    <xdr:to>
      <xdr:col>25</xdr:col>
      <xdr:colOff>104775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7419975" y="66675"/>
        <a:ext cx="7924800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0</xdr:row>
      <xdr:rowOff>142875</xdr:rowOff>
    </xdr:from>
    <xdr:to>
      <xdr:col>25</xdr:col>
      <xdr:colOff>104775</xdr:colOff>
      <xdr:row>49</xdr:row>
      <xdr:rowOff>28575</xdr:rowOff>
    </xdr:to>
    <xdr:graphicFrame>
      <xdr:nvGraphicFramePr>
        <xdr:cNvPr id="1" name="Chart 1"/>
        <xdr:cNvGraphicFramePr/>
      </xdr:nvGraphicFramePr>
      <xdr:xfrm>
        <a:off x="7439025" y="142875"/>
        <a:ext cx="7905750" cy="782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2</xdr:row>
      <xdr:rowOff>85725</xdr:rowOff>
    </xdr:from>
    <xdr:to>
      <xdr:col>25</xdr:col>
      <xdr:colOff>47625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7400925" y="409575"/>
        <a:ext cx="7886700" cy="791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1</xdr:row>
      <xdr:rowOff>142875</xdr:rowOff>
    </xdr:from>
    <xdr:to>
      <xdr:col>25</xdr:col>
      <xdr:colOff>200025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7515225" y="304800"/>
        <a:ext cx="7924800" cy="773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1</xdr:row>
      <xdr:rowOff>114300</xdr:rowOff>
    </xdr:from>
    <xdr:to>
      <xdr:col>25</xdr:col>
      <xdr:colOff>9525</xdr:colOff>
      <xdr:row>45</xdr:row>
      <xdr:rowOff>38100</xdr:rowOff>
    </xdr:to>
    <xdr:graphicFrame>
      <xdr:nvGraphicFramePr>
        <xdr:cNvPr id="1" name="Chart 1"/>
        <xdr:cNvGraphicFramePr/>
      </xdr:nvGraphicFramePr>
      <xdr:xfrm>
        <a:off x="7381875" y="276225"/>
        <a:ext cx="786765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133350</xdr:rowOff>
    </xdr:from>
    <xdr:to>
      <xdr:col>25</xdr:col>
      <xdr:colOff>85725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7429500" y="133350"/>
        <a:ext cx="7896225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0</xdr:row>
      <xdr:rowOff>123825</xdr:rowOff>
    </xdr:from>
    <xdr:to>
      <xdr:col>25</xdr:col>
      <xdr:colOff>142875</xdr:colOff>
      <xdr:row>49</xdr:row>
      <xdr:rowOff>57150</xdr:rowOff>
    </xdr:to>
    <xdr:graphicFrame>
      <xdr:nvGraphicFramePr>
        <xdr:cNvPr id="1" name="Chart 1"/>
        <xdr:cNvGraphicFramePr/>
      </xdr:nvGraphicFramePr>
      <xdr:xfrm>
        <a:off x="7486650" y="123825"/>
        <a:ext cx="7896225" cy="786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114300</xdr:rowOff>
    </xdr:from>
    <xdr:to>
      <xdr:col>25</xdr:col>
      <xdr:colOff>66675</xdr:colOff>
      <xdr:row>49</xdr:row>
      <xdr:rowOff>57150</xdr:rowOff>
    </xdr:to>
    <xdr:graphicFrame>
      <xdr:nvGraphicFramePr>
        <xdr:cNvPr id="1" name="Chart 1"/>
        <xdr:cNvGraphicFramePr/>
      </xdr:nvGraphicFramePr>
      <xdr:xfrm>
        <a:off x="7448550" y="114300"/>
        <a:ext cx="7858125" cy="787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161925</xdr:colOff>
      <xdr:row>1</xdr:row>
      <xdr:rowOff>19050</xdr:rowOff>
    </xdr:from>
    <xdr:to>
      <xdr:col>25</xdr:col>
      <xdr:colOff>142875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7477125" y="180975"/>
        <a:ext cx="7905750" cy="783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190500</xdr:colOff>
      <xdr:row>0</xdr:row>
      <xdr:rowOff>123825</xdr:rowOff>
    </xdr:from>
    <xdr:to>
      <xdr:col>25</xdr:col>
      <xdr:colOff>76200</xdr:colOff>
      <xdr:row>50</xdr:row>
      <xdr:rowOff>95250</xdr:rowOff>
    </xdr:to>
    <xdr:graphicFrame>
      <xdr:nvGraphicFramePr>
        <xdr:cNvPr id="1" name="Chart 1"/>
        <xdr:cNvGraphicFramePr/>
      </xdr:nvGraphicFramePr>
      <xdr:xfrm>
        <a:off x="7505700" y="123825"/>
        <a:ext cx="7810500" cy="806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161925</xdr:colOff>
      <xdr:row>0</xdr:row>
      <xdr:rowOff>76200</xdr:rowOff>
    </xdr:from>
    <xdr:to>
      <xdr:col>25</xdr:col>
      <xdr:colOff>552450</xdr:colOff>
      <xdr:row>50</xdr:row>
      <xdr:rowOff>114300</xdr:rowOff>
    </xdr:to>
    <xdr:graphicFrame>
      <xdr:nvGraphicFramePr>
        <xdr:cNvPr id="1" name="Chart 1"/>
        <xdr:cNvGraphicFramePr/>
      </xdr:nvGraphicFramePr>
      <xdr:xfrm>
        <a:off x="7477125" y="76200"/>
        <a:ext cx="8315325" cy="813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I29" sqref="I29"/>
    </sheetView>
  </sheetViews>
  <sheetFormatPr defaultColWidth="9.140625" defaultRowHeight="12.75"/>
  <sheetData>
    <row r="21" spans="3:13" ht="12.75">
      <c r="C21" s="7">
        <f>TopPR_Dyn_BR!$B$1</f>
        <v>0</v>
      </c>
      <c r="D21" s="7">
        <f>TopPR_Dyn_BR!$C$1</f>
        <v>0.1</v>
      </c>
      <c r="E21" s="7">
        <f>TopPR_Dyn_BR!$D$1</f>
        <v>0.2</v>
      </c>
      <c r="F21" s="7">
        <f>TopPR_Dyn_BR!$E$1</f>
        <v>0.3</v>
      </c>
      <c r="G21" s="7">
        <f>TopPR_Dyn_BR!$F$1</f>
        <v>0.4</v>
      </c>
      <c r="H21" s="7">
        <f>TopPR_Dyn_BR!$G$1</f>
        <v>0.5</v>
      </c>
      <c r="I21" s="7">
        <f>TopPR_Dyn_BR!$H$1</f>
        <v>0.6</v>
      </c>
      <c r="J21" s="7">
        <f>TopPR_Dyn_BR!$I$1</f>
        <v>0.7</v>
      </c>
      <c r="K21" s="7">
        <f>TopPR_Dyn_BR!$J$1</f>
        <v>0.8</v>
      </c>
      <c r="L21" s="7">
        <f>TopPR_Dyn_BR!$K$1</f>
        <v>0.9</v>
      </c>
      <c r="M21" s="7">
        <f>TopPR_Dyn_BR!$L$1</f>
        <v>1</v>
      </c>
    </row>
    <row r="22" spans="1:13" ht="12.75">
      <c r="A22" s="5"/>
      <c r="B22" s="3" t="s">
        <v>0</v>
      </c>
      <c r="C22">
        <f>COUNT(TopPR_Dyn_BR!$B$2:$B$114)</f>
        <v>39</v>
      </c>
      <c r="D22">
        <f>COUNT(TopPR_Dyn_BR!$C$2:$C$114)</f>
        <v>38</v>
      </c>
      <c r="E22">
        <f>COUNT(TopPR_Dyn_BR!$D$2:$D$114)</f>
        <v>35</v>
      </c>
      <c r="F22">
        <f>COUNT(TopPR_Dyn_BR!$E$2:$E$114)</f>
        <v>35</v>
      </c>
      <c r="G22">
        <f>COUNT(TopPR_Dyn_BR!$F$2:$F$114)</f>
        <v>31</v>
      </c>
      <c r="H22">
        <f>COUNT(TopPR_Dyn_BR!$G$2:$G$114)</f>
        <v>29</v>
      </c>
      <c r="I22">
        <f>COUNT(TopPR_Dyn_BR!$H$2:$H$114)</f>
        <v>26</v>
      </c>
      <c r="J22">
        <f>COUNT(TopPR_Dyn_BR!$I$2:$I$114)</f>
        <v>20</v>
      </c>
      <c r="K22">
        <f>COUNT(TopPR_Dyn_BR!$J$2:$J$114)</f>
        <v>19</v>
      </c>
      <c r="L22">
        <f>COUNT(TopPR_Dyn_BR!$K$2:$K$114)</f>
        <v>11</v>
      </c>
      <c r="M22">
        <f>COUNT(TopPR_Dyn_BR!$L$2:$L$114)</f>
        <v>0</v>
      </c>
    </row>
    <row r="23" spans="1:13" ht="12.75">
      <c r="A23" s="5">
        <f>MIN(C23:M23)</f>
        <v>0</v>
      </c>
      <c r="B23" s="3" t="s">
        <v>1</v>
      </c>
      <c r="C23">
        <f>MIN(TopPR_Dyn_BR!$B$2:$B$114)</f>
        <v>1</v>
      </c>
      <c r="D23">
        <f>MIN(TopPR_Dyn_BR!$C$2:$C$114)</f>
        <v>1</v>
      </c>
      <c r="E23">
        <f>MIN(TopPR_Dyn_BR!$D$2:$D$114)</f>
        <v>1</v>
      </c>
      <c r="F23">
        <f>MIN(TopPR_Dyn_BR!$E$2:$E$114)</f>
        <v>1</v>
      </c>
      <c r="G23">
        <f>MIN(TopPR_Dyn_BR!$F$2:$F$114)</f>
        <v>1</v>
      </c>
      <c r="H23">
        <f>MIN(TopPR_Dyn_BR!$G$2:$G$114)</f>
        <v>1</v>
      </c>
      <c r="I23">
        <f>MIN(TopPR_Dyn_BR!$H$2:$H$114)</f>
        <v>1</v>
      </c>
      <c r="J23">
        <f>MIN(TopPR_Dyn_BR!$I$2:$I$114)</f>
        <v>1</v>
      </c>
      <c r="K23">
        <f>MIN(TopPR_Dyn_BR!$J$2:$J$114)</f>
        <v>1</v>
      </c>
      <c r="L23">
        <f>MIN(TopPR_Dyn_BR!$K$2:$K$114)</f>
        <v>1</v>
      </c>
      <c r="M23">
        <f>MIN(TopPR_Dyn_BR!$L$2:$L$114)</f>
        <v>0</v>
      </c>
    </row>
    <row r="24" spans="1:13" ht="12.75">
      <c r="A24" s="5"/>
      <c r="B24" s="6">
        <v>25</v>
      </c>
      <c r="C24">
        <f>PERCENTILE(TopPR_Dyn_BR!$B$2:$B$114,$B24/100)</f>
        <v>63.5</v>
      </c>
      <c r="D24">
        <f>PERCENTILE(TopPR_Dyn_BR!$C$2:$C$114,$B24/100)</f>
        <v>57.25</v>
      </c>
      <c r="E24">
        <f>PERCENTILE(TopPR_Dyn_BR!$D$2:$D$114,$B24/100)</f>
        <v>46.5</v>
      </c>
      <c r="F24">
        <f>PERCENTILE(TopPR_Dyn_BR!$E$2:$E$114,$B24/100)</f>
        <v>68.5</v>
      </c>
      <c r="G24">
        <f>PERCENTILE(TopPR_Dyn_BR!$F$2:$F$114,$B24/100)</f>
        <v>64.5</v>
      </c>
      <c r="H24">
        <f>PERCENTILE(TopPR_Dyn_BR!$G$2:$G$114,$B24/100)</f>
        <v>58</v>
      </c>
      <c r="I24">
        <f>PERCENTILE(TopPR_Dyn_BR!$H$2:$H$114,$B24/100)</f>
        <v>49.75</v>
      </c>
      <c r="J24">
        <f>PERCENTILE(TopPR_Dyn_BR!$I$2:$I$114,$B24/100)</f>
        <v>35.75</v>
      </c>
      <c r="K24">
        <f>PERCENTILE(TopPR_Dyn_BR!$J$2:$J$114,$B24/100)</f>
        <v>14.5</v>
      </c>
      <c r="L24">
        <f>PERCENTILE(TopPR_Dyn_BR!$K$2:$K$114,$B24/100)</f>
        <v>6</v>
      </c>
      <c r="M24" t="e">
        <f>PERCENTILE(TopPR_Dyn_BR!$L$2:$L$114,$B24/100)</f>
        <v>#NUM!</v>
      </c>
    </row>
    <row r="25" spans="1:13" ht="12.75">
      <c r="A25" s="5">
        <f>A27-A23</f>
        <v>4748</v>
      </c>
      <c r="B25" s="3" t="s">
        <v>2</v>
      </c>
      <c r="C25">
        <f>MEDIAN(TopPR_Dyn_BR!$B$2:$B$114)</f>
        <v>191</v>
      </c>
      <c r="D25">
        <f>MEDIAN(TopPR_Dyn_BR!$C$2:$C$114)</f>
        <v>175.5</v>
      </c>
      <c r="E25">
        <f>MEDIAN(TopPR_Dyn_BR!$D$2:$D$114)</f>
        <v>159</v>
      </c>
      <c r="F25">
        <f>MEDIAN(TopPR_Dyn_BR!$E$2:$E$114)</f>
        <v>148</v>
      </c>
      <c r="G25">
        <f>MEDIAN(TopPR_Dyn_BR!$F$2:$F$114)</f>
        <v>119</v>
      </c>
      <c r="H25">
        <f>MEDIAN(TopPR_Dyn_BR!$G$2:$G$114)</f>
        <v>95</v>
      </c>
      <c r="I25">
        <f>MEDIAN(TopPR_Dyn_BR!$H$2:$H$114)</f>
        <v>106.5</v>
      </c>
      <c r="J25">
        <f>MEDIAN(TopPR_Dyn_BR!$I$2:$I$114)</f>
        <v>98.5</v>
      </c>
      <c r="K25">
        <f>MEDIAN(TopPR_Dyn_BR!$J$2:$J$114)</f>
        <v>63</v>
      </c>
      <c r="L25">
        <f>MEDIAN(TopPR_Dyn_BR!$K$2:$K$114)</f>
        <v>15</v>
      </c>
      <c r="M25" t="e">
        <f>MEDIAN(TopPR_Dyn_BR!$L$2:$L$114)</f>
        <v>#NUM!</v>
      </c>
    </row>
    <row r="26" spans="1:13" ht="12.75">
      <c r="A26" s="5"/>
      <c r="B26" s="6">
        <v>75</v>
      </c>
      <c r="C26">
        <f>PERCENTILE(TopPR_Dyn_BR!$B$2:$B$114,$B26/100)</f>
        <v>356</v>
      </c>
      <c r="D26">
        <f>PERCENTILE(TopPR_Dyn_BR!$C$2:$C$114,$B26/100)</f>
        <v>342.75</v>
      </c>
      <c r="E26">
        <f>PERCENTILE(TopPR_Dyn_BR!$D$2:$D$114,$B26/100)</f>
        <v>297</v>
      </c>
      <c r="F26">
        <f>PERCENTILE(TopPR_Dyn_BR!$E$2:$E$114,$B26/100)</f>
        <v>267.5</v>
      </c>
      <c r="G26">
        <f>PERCENTILE(TopPR_Dyn_BR!$F$2:$F$114,$B26/100)</f>
        <v>216.5</v>
      </c>
      <c r="H26">
        <f>PERCENTILE(TopPR_Dyn_BR!$G$2:$G$114,$B26/100)</f>
        <v>199</v>
      </c>
      <c r="I26">
        <f>PERCENTILE(TopPR_Dyn_BR!$H$2:$H$114,$B26/100)</f>
        <v>183.75</v>
      </c>
      <c r="J26">
        <f>PERCENTILE(TopPR_Dyn_BR!$I$2:$I$114,$B26/100)</f>
        <v>165.5</v>
      </c>
      <c r="K26">
        <f>PERCENTILE(TopPR_Dyn_BR!$J$2:$J$114,$B26/100)</f>
        <v>141</v>
      </c>
      <c r="L26">
        <f>PERCENTILE(TopPR_Dyn_BR!$K$2:$K$114,$B26/100)</f>
        <v>49.5</v>
      </c>
      <c r="M26" t="e">
        <f>PERCENTILE(TopPR_Dyn_BR!$L$2:$L$114,$B26/100)</f>
        <v>#NUM!</v>
      </c>
    </row>
    <row r="27" spans="1:13" ht="12.75">
      <c r="A27" s="5">
        <f>MAX(C27:M27)</f>
        <v>4748</v>
      </c>
      <c r="B27" s="3" t="s">
        <v>3</v>
      </c>
      <c r="C27">
        <f>MAX(TopPR_Dyn_BR!$B$2:$B$114)</f>
        <v>4748</v>
      </c>
      <c r="D27">
        <f>MAX(TopPR_Dyn_BR!$C$2:$C$114)</f>
        <v>4274</v>
      </c>
      <c r="E27">
        <f>MAX(TopPR_Dyn_BR!$D$2:$D$114)</f>
        <v>3799</v>
      </c>
      <c r="F27">
        <f>MAX(TopPR_Dyn_BR!$E$2:$E$114)</f>
        <v>3329</v>
      </c>
      <c r="G27">
        <f>MAX(TopPR_Dyn_BR!$F$2:$F$114)</f>
        <v>2854</v>
      </c>
      <c r="H27">
        <f>MAX(TopPR_Dyn_BR!$G$2:$G$114)</f>
        <v>2379</v>
      </c>
      <c r="I27">
        <f>MAX(TopPR_Dyn_BR!$H$2:$H$114)</f>
        <v>1918</v>
      </c>
      <c r="J27">
        <f>MAX(TopPR_Dyn_BR!$I$2:$I$114)</f>
        <v>1025</v>
      </c>
      <c r="K27">
        <f>MAX(TopPR_Dyn_BR!$J$2:$J$114)</f>
        <v>674</v>
      </c>
      <c r="L27">
        <f>MAX(TopPR_Dyn_BR!$K$2:$K$114)</f>
        <v>140</v>
      </c>
      <c r="M27">
        <f>MAX(TopPR_Dyn_BR!$L$2:$L$114)</f>
        <v>0</v>
      </c>
    </row>
    <row r="28" spans="1:13" ht="12.75">
      <c r="A28" s="5"/>
      <c r="B28" s="3" t="s">
        <v>4</v>
      </c>
      <c r="C28">
        <f>AVERAGE(TopPR_Dyn_BR!$B$2:$B$114)</f>
        <v>580.1282051282051</v>
      </c>
      <c r="D28">
        <f>AVERAGE(TopPR_Dyn_BR!$C$2:$C$114)</f>
        <v>538.078947368421</v>
      </c>
      <c r="E28">
        <f>AVERAGE(TopPR_Dyn_BR!$D$2:$D$114)</f>
        <v>498.37142857142857</v>
      </c>
      <c r="F28">
        <f>AVERAGE(TopPR_Dyn_BR!$E$2:$E$114)</f>
        <v>444.3142857142857</v>
      </c>
      <c r="G28">
        <f>AVERAGE(TopPR_Dyn_BR!$F$2:$F$114)</f>
        <v>318.48387096774195</v>
      </c>
      <c r="H28">
        <f>AVERAGE(TopPR_Dyn_BR!$G$2:$G$114)</f>
        <v>277.9310344827586</v>
      </c>
      <c r="I28">
        <f>AVERAGE(TopPR_Dyn_BR!$H$2:$H$114)</f>
        <v>266.38461538461536</v>
      </c>
      <c r="J28">
        <f>AVERAGE(TopPR_Dyn_BR!$I$2:$I$114)</f>
        <v>178.7</v>
      </c>
      <c r="K28">
        <f>AVERAGE(TopPR_Dyn_BR!$J$2:$J$114)</f>
        <v>121.73684210526316</v>
      </c>
      <c r="L28">
        <f>AVERAGE(TopPR_Dyn_BR!$K$2:$K$114)</f>
        <v>37.36363636363637</v>
      </c>
      <c r="M28" t="e">
        <f>AVERAGE(TopPR_Dyn_BR!$L$2:$L$114)</f>
        <v>#DIV/0!</v>
      </c>
    </row>
    <row r="29" spans="1:13" ht="12.75">
      <c r="A29" s="5"/>
      <c r="B29" s="3" t="s">
        <v>5</v>
      </c>
      <c r="C29">
        <f>STDEV(TopPR_Dyn_BR!$B$2:$B$114)</f>
        <v>1138.470284370243</v>
      </c>
      <c r="D29">
        <f>STDEV(TopPR_Dyn_BR!$C$2:$C$114)</f>
        <v>1041.0966770171535</v>
      </c>
      <c r="E29">
        <f>STDEV(TopPR_Dyn_BR!$D$2:$D$114)</f>
        <v>961.366768650522</v>
      </c>
      <c r="F29">
        <f>STDEV(TopPR_Dyn_BR!$E$2:$E$114)</f>
        <v>842.2256848385002</v>
      </c>
      <c r="G29">
        <f>STDEV(TopPR_Dyn_BR!$F$2:$F$114)</f>
        <v>617.445537191621</v>
      </c>
      <c r="H29">
        <f>STDEV(TopPR_Dyn_BR!$G$2:$G$114)</f>
        <v>532.7712542542117</v>
      </c>
      <c r="I29">
        <f>STDEV(TopPR_Dyn_BR!$H$2:$H$114)</f>
        <v>451.72443608227144</v>
      </c>
      <c r="J29">
        <f>STDEV(TopPR_Dyn_BR!$I$2:$I$114)</f>
        <v>255.8813664263393</v>
      </c>
      <c r="K29">
        <f>STDEV(TopPR_Dyn_BR!$J$2:$J$114)</f>
        <v>175.12276395757448</v>
      </c>
      <c r="L29">
        <f>STDEV(TopPR_Dyn_BR!$K$2:$K$114)</f>
        <v>46.31905164675272</v>
      </c>
      <c r="M29" t="e">
        <f>STDEV(TopPR_Dyn_BR!$L$2:$L$114)</f>
        <v>#DIV/0!</v>
      </c>
    </row>
    <row r="30" spans="1:13" ht="12.75">
      <c r="A30" s="5">
        <v>0.01</v>
      </c>
      <c r="B30" s="4" t="s">
        <v>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7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1</v>
      </c>
      <c r="F31" s="5">
        <f t="shared" si="0"/>
        <v>1</v>
      </c>
      <c r="G31" s="5">
        <f t="shared" si="0"/>
        <v>1</v>
      </c>
      <c r="H31" s="5">
        <f t="shared" si="0"/>
        <v>1</v>
      </c>
      <c r="I31" s="5">
        <f t="shared" si="0"/>
        <v>1</v>
      </c>
      <c r="J31" s="5">
        <f t="shared" si="0"/>
        <v>1</v>
      </c>
      <c r="K31" s="5">
        <f t="shared" si="0"/>
        <v>1</v>
      </c>
      <c r="L31" s="5">
        <f t="shared" si="0"/>
        <v>1</v>
      </c>
      <c r="M31" s="5">
        <f t="shared" si="0"/>
        <v>0</v>
      </c>
    </row>
    <row r="32" spans="1:13" ht="12.75">
      <c r="A32" s="5"/>
      <c r="B32" s="4" t="s">
        <v>8</v>
      </c>
      <c r="C32" s="5">
        <f aca="true" t="shared" si="1" ref="C32:M32">IF(C24&gt;0,IF(C23&gt;0,C24-C23,C24),0)</f>
        <v>62.5</v>
      </c>
      <c r="D32" s="5">
        <f t="shared" si="1"/>
        <v>56.25</v>
      </c>
      <c r="E32" s="5">
        <f t="shared" si="1"/>
        <v>45.5</v>
      </c>
      <c r="F32" s="5">
        <f t="shared" si="1"/>
        <v>67.5</v>
      </c>
      <c r="G32" s="5">
        <f t="shared" si="1"/>
        <v>63.5</v>
      </c>
      <c r="H32" s="5">
        <f t="shared" si="1"/>
        <v>57</v>
      </c>
      <c r="I32" s="5">
        <f t="shared" si="1"/>
        <v>48.75</v>
      </c>
      <c r="J32" s="5">
        <f t="shared" si="1"/>
        <v>34.75</v>
      </c>
      <c r="K32" s="5">
        <f t="shared" si="1"/>
        <v>13.5</v>
      </c>
      <c r="L32" s="5">
        <f t="shared" si="1"/>
        <v>5</v>
      </c>
      <c r="M32" s="5" t="e">
        <f t="shared" si="1"/>
        <v>#NUM!</v>
      </c>
    </row>
    <row r="33" spans="1:13" ht="12.75">
      <c r="A33" s="5"/>
      <c r="B33" s="4" t="s">
        <v>9</v>
      </c>
      <c r="C33" s="5">
        <f aca="true" t="shared" si="2" ref="C33:M33">IF(AND(C25&gt;C24,C25&gt;0),C25-IF(C24&gt;0,C24,0)-IF(C26&gt;C25,C30/2,0),0)</f>
        <v>127.5</v>
      </c>
      <c r="D33" s="5">
        <f t="shared" si="2"/>
        <v>118.25</v>
      </c>
      <c r="E33" s="5">
        <f t="shared" si="2"/>
        <v>112.5</v>
      </c>
      <c r="F33" s="5">
        <f t="shared" si="2"/>
        <v>79.5</v>
      </c>
      <c r="G33" s="5">
        <f t="shared" si="2"/>
        <v>54.5</v>
      </c>
      <c r="H33" s="5">
        <f t="shared" si="2"/>
        <v>37</v>
      </c>
      <c r="I33" s="5">
        <f t="shared" si="2"/>
        <v>56.75</v>
      </c>
      <c r="J33" s="5">
        <f t="shared" si="2"/>
        <v>62.75</v>
      </c>
      <c r="K33" s="5">
        <f t="shared" si="2"/>
        <v>48.5</v>
      </c>
      <c r="L33" s="5">
        <f t="shared" si="2"/>
        <v>9</v>
      </c>
      <c r="M33" s="5" t="e">
        <f t="shared" si="2"/>
        <v>#NUM!</v>
      </c>
    </row>
    <row r="34" spans="1:13" ht="12.75">
      <c r="A34" s="5"/>
      <c r="B34" s="4" t="s">
        <v>2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10</v>
      </c>
      <c r="C35" s="5">
        <f aca="true" t="shared" si="4" ref="C35:M35">IF(AND(C26&gt;C25,C26&gt;0),C26-IF(C25&gt;0,C25+IF(C25&gt;C24,C30/2,0),0),0)</f>
        <v>165</v>
      </c>
      <c r="D35" s="5">
        <f t="shared" si="4"/>
        <v>167.25</v>
      </c>
      <c r="E35" s="5">
        <f t="shared" si="4"/>
        <v>138</v>
      </c>
      <c r="F35" s="5">
        <f t="shared" si="4"/>
        <v>119.5</v>
      </c>
      <c r="G35" s="5">
        <f t="shared" si="4"/>
        <v>97.5</v>
      </c>
      <c r="H35" s="5">
        <f t="shared" si="4"/>
        <v>104</v>
      </c>
      <c r="I35" s="5">
        <f t="shared" si="4"/>
        <v>77.25</v>
      </c>
      <c r="J35" s="5">
        <f t="shared" si="4"/>
        <v>67</v>
      </c>
      <c r="K35" s="5">
        <f t="shared" si="4"/>
        <v>78</v>
      </c>
      <c r="L35" s="5">
        <f t="shared" si="4"/>
        <v>34.5</v>
      </c>
      <c r="M35" s="5" t="e">
        <f t="shared" si="4"/>
        <v>#NUM!</v>
      </c>
    </row>
    <row r="36" spans="1:13" ht="12.75">
      <c r="A36" s="5"/>
      <c r="B36" s="4" t="s">
        <v>11</v>
      </c>
      <c r="C36" s="5">
        <f aca="true" t="shared" si="5" ref="C36:M36">IF(C27&gt;0,IF(C26&gt;0,C27-C26,C27),0)</f>
        <v>4392</v>
      </c>
      <c r="D36" s="5">
        <f t="shared" si="5"/>
        <v>3931.25</v>
      </c>
      <c r="E36" s="5">
        <f t="shared" si="5"/>
        <v>3502</v>
      </c>
      <c r="F36" s="5">
        <f t="shared" si="5"/>
        <v>3061.5</v>
      </c>
      <c r="G36" s="5">
        <f t="shared" si="5"/>
        <v>2637.5</v>
      </c>
      <c r="H36" s="5">
        <f t="shared" si="5"/>
        <v>2180</v>
      </c>
      <c r="I36" s="5">
        <f t="shared" si="5"/>
        <v>1734.25</v>
      </c>
      <c r="J36" s="5">
        <f t="shared" si="5"/>
        <v>859.5</v>
      </c>
      <c r="K36" s="5">
        <f t="shared" si="5"/>
        <v>533</v>
      </c>
      <c r="L36" s="5">
        <f t="shared" si="5"/>
        <v>90.5</v>
      </c>
      <c r="M36" s="5">
        <f t="shared" si="5"/>
        <v>0</v>
      </c>
    </row>
    <row r="37" spans="1:13" ht="12.75">
      <c r="A37" s="5"/>
      <c r="B37" s="4" t="s">
        <v>12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13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14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15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16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17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18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19</v>
      </c>
      <c r="C44" s="5">
        <f aca="true" t="shared" si="12" ref="C44:M44">C24-C23</f>
        <v>62.5</v>
      </c>
      <c r="D44" s="5">
        <f t="shared" si="12"/>
        <v>56.25</v>
      </c>
      <c r="E44" s="5">
        <f t="shared" si="12"/>
        <v>45.5</v>
      </c>
      <c r="F44" s="5">
        <f t="shared" si="12"/>
        <v>67.5</v>
      </c>
      <c r="G44" s="5">
        <f t="shared" si="12"/>
        <v>63.5</v>
      </c>
      <c r="H44" s="5">
        <f t="shared" si="12"/>
        <v>57</v>
      </c>
      <c r="I44" s="5">
        <f t="shared" si="12"/>
        <v>48.75</v>
      </c>
      <c r="J44" s="5">
        <f t="shared" si="12"/>
        <v>34.75</v>
      </c>
      <c r="K44" s="5">
        <f t="shared" si="12"/>
        <v>13.5</v>
      </c>
      <c r="L44" s="5">
        <f t="shared" si="12"/>
        <v>5</v>
      </c>
      <c r="M44" s="5" t="e">
        <f t="shared" si="12"/>
        <v>#NUM!</v>
      </c>
    </row>
    <row r="45" spans="1:13" ht="12.75">
      <c r="A45" s="5"/>
      <c r="B45" s="4" t="s">
        <v>20</v>
      </c>
      <c r="C45" s="5">
        <f aca="true" t="shared" si="13" ref="C45:M45">C28</f>
        <v>580.1282051282051</v>
      </c>
      <c r="D45" s="5">
        <f t="shared" si="13"/>
        <v>538.078947368421</v>
      </c>
      <c r="E45" s="5">
        <f t="shared" si="13"/>
        <v>498.37142857142857</v>
      </c>
      <c r="F45" s="5">
        <f t="shared" si="13"/>
        <v>444.3142857142857</v>
      </c>
      <c r="G45" s="5">
        <f t="shared" si="13"/>
        <v>318.48387096774195</v>
      </c>
      <c r="H45" s="5">
        <f t="shared" si="13"/>
        <v>277.9310344827586</v>
      </c>
      <c r="I45" s="5">
        <f t="shared" si="13"/>
        <v>266.38461538461536</v>
      </c>
      <c r="J45" s="5">
        <f t="shared" si="13"/>
        <v>178.7</v>
      </c>
      <c r="K45" s="5">
        <f t="shared" si="13"/>
        <v>121.73684210526316</v>
      </c>
      <c r="L45" s="5">
        <f t="shared" si="13"/>
        <v>37.36363636363637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I14" sqref="I14"/>
    </sheetView>
  </sheetViews>
  <sheetFormatPr defaultColWidth="9.140625" defaultRowHeight="12.75"/>
  <sheetData>
    <row r="21" spans="3:13" ht="12.75">
      <c r="C21" s="7">
        <f>BottomHITS_Aut_Dyn_Binary_BR!$B$1</f>
        <v>0</v>
      </c>
      <c r="D21" s="7">
        <f>BottomHITS_Aut_Dyn_Binary_BR!$C$1</f>
        <v>0.1</v>
      </c>
      <c r="E21" s="7">
        <f>BottomHITS_Aut_Dyn_Binary_BR!$D$1</f>
        <v>0.2</v>
      </c>
      <c r="F21" s="7">
        <f>BottomHITS_Aut_Dyn_Binary_BR!$E$1</f>
        <v>0.3</v>
      </c>
      <c r="G21" s="7">
        <f>BottomHITS_Aut_Dyn_Binary_BR!$F$1</f>
        <v>0.4</v>
      </c>
      <c r="H21" s="7">
        <f>BottomHITS_Aut_Dyn_Binary_BR!$G$1</f>
        <v>0.5</v>
      </c>
      <c r="I21" s="7">
        <f>BottomHITS_Aut_Dyn_Binary_BR!$H$1</f>
        <v>0.6</v>
      </c>
      <c r="J21" s="7">
        <f>BottomHITS_Aut_Dyn_Binary_BR!$I$1</f>
        <v>0.7</v>
      </c>
      <c r="K21" s="7">
        <f>BottomHITS_Aut_Dyn_Binary_BR!$J$1</f>
        <v>0.8</v>
      </c>
      <c r="L21" s="7">
        <f>BottomHITS_Aut_Dyn_Binary_BR!$K$1</f>
        <v>0.9</v>
      </c>
      <c r="M21" s="7">
        <f>BottomHITS_Aut_Dyn_Binary_BR!$L$1</f>
        <v>1</v>
      </c>
    </row>
    <row r="22" spans="1:13" ht="12.75">
      <c r="A22" s="5"/>
      <c r="B22" s="3" t="s">
        <v>0</v>
      </c>
      <c r="C22">
        <f>COUNT(BottomHITS_Aut_Dyn_Binary_BR!$B$2:$B$114)</f>
        <v>39</v>
      </c>
      <c r="D22">
        <f>COUNT(BottomHITS_Aut_Dyn_Binary_BR!$C$2:$C$114)</f>
        <v>36</v>
      </c>
      <c r="E22">
        <f>COUNT(BottomHITS_Aut_Dyn_Binary_BR!$D$2:$D$114)</f>
        <v>35</v>
      </c>
      <c r="F22">
        <f>COUNT(BottomHITS_Aut_Dyn_Binary_BR!$E$2:$E$114)</f>
        <v>34</v>
      </c>
      <c r="G22">
        <f>COUNT(BottomHITS_Aut_Dyn_Binary_BR!$F$2:$F$114)</f>
        <v>33</v>
      </c>
      <c r="H22">
        <f>COUNT(BottomHITS_Aut_Dyn_Binary_BR!$G$2:$G$114)</f>
        <v>29</v>
      </c>
      <c r="I22">
        <f>COUNT(BottomHITS_Aut_Dyn_Binary_BR!$H$2:$H$114)</f>
        <v>27</v>
      </c>
      <c r="J22">
        <f>COUNT(BottomHITS_Aut_Dyn_Binary_BR!$I$2:$I$114)</f>
        <v>21</v>
      </c>
      <c r="K22">
        <f>COUNT(BottomHITS_Aut_Dyn_Binary_BR!$J$2:$J$114)</f>
        <v>16</v>
      </c>
      <c r="L22">
        <f>COUNT(BottomHITS_Aut_Dyn_Binary_BR!$K$2:$K$114)</f>
        <v>4</v>
      </c>
      <c r="M22">
        <f>COUNT(BottomHITS_Aut_Dyn_Binary_BR!$L$2:$L$114)</f>
        <v>0</v>
      </c>
    </row>
    <row r="23" spans="1:13" ht="12.75">
      <c r="A23" s="5">
        <f>MIN(C23:M23)</f>
        <v>0</v>
      </c>
      <c r="B23" s="3" t="s">
        <v>1</v>
      </c>
      <c r="C23">
        <f>MIN(BottomHITS_Aut_Dyn_Binary_BR!$B$2:$B$114)</f>
        <v>1</v>
      </c>
      <c r="D23">
        <f>MIN(BottomHITS_Aut_Dyn_Binary_BR!$C$2:$C$114)</f>
        <v>1</v>
      </c>
      <c r="E23">
        <f>MIN(BottomHITS_Aut_Dyn_Binary_BR!$D$2:$D$114)</f>
        <v>1</v>
      </c>
      <c r="F23">
        <f>MIN(BottomHITS_Aut_Dyn_Binary_BR!$E$2:$E$114)</f>
        <v>1</v>
      </c>
      <c r="G23">
        <f>MIN(BottomHITS_Aut_Dyn_Binary_BR!$F$2:$F$114)</f>
        <v>1</v>
      </c>
      <c r="H23">
        <f>MIN(BottomHITS_Aut_Dyn_Binary_BR!$G$2:$G$114)</f>
        <v>1</v>
      </c>
      <c r="I23">
        <f>MIN(BottomHITS_Aut_Dyn_Binary_BR!$H$2:$H$114)</f>
        <v>1</v>
      </c>
      <c r="J23">
        <f>MIN(BottomHITS_Aut_Dyn_Binary_BR!$I$2:$I$114)</f>
        <v>1</v>
      </c>
      <c r="K23">
        <f>MIN(BottomHITS_Aut_Dyn_Binary_BR!$J$2:$J$114)</f>
        <v>1</v>
      </c>
      <c r="L23">
        <f>MIN(BottomHITS_Aut_Dyn_Binary_BR!$K$2:$K$114)</f>
        <v>1</v>
      </c>
      <c r="M23">
        <f>MIN(BottomHITS_Aut_Dyn_Binary_BR!$L$2:$L$114)</f>
        <v>0</v>
      </c>
    </row>
    <row r="24" spans="1:13" ht="12.75">
      <c r="A24" s="5"/>
      <c r="B24" s="6">
        <v>25</v>
      </c>
      <c r="C24">
        <f>PERCENTILE(BottomHITS_Aut_Dyn_Binary_BR!$B$2:$B$114,$B24/100)</f>
        <v>63.5</v>
      </c>
      <c r="D24">
        <f>PERCENTILE(BottomHITS_Aut_Dyn_Binary_BR!$C$2:$C$114,$B24/100)</f>
        <v>53.75</v>
      </c>
      <c r="E24">
        <f>PERCENTILE(BottomHITS_Aut_Dyn_Binary_BR!$D$2:$D$114,$B24/100)</f>
        <v>48.5</v>
      </c>
      <c r="F24">
        <f>PERCENTILE(BottomHITS_Aut_Dyn_Binary_BR!$E$2:$E$114,$B24/100)</f>
        <v>44.5</v>
      </c>
      <c r="G24">
        <f>PERCENTILE(BottomHITS_Aut_Dyn_Binary_BR!$F$2:$F$114,$B24/100)</f>
        <v>33</v>
      </c>
      <c r="H24">
        <f>PERCENTILE(BottomHITS_Aut_Dyn_Binary_BR!$G$2:$G$114,$B24/100)</f>
        <v>24</v>
      </c>
      <c r="I24">
        <f>PERCENTILE(BottomHITS_Aut_Dyn_Binary_BR!$H$2:$H$114,$B24/100)</f>
        <v>23.5</v>
      </c>
      <c r="J24">
        <f>PERCENTILE(BottomHITS_Aut_Dyn_Binary_BR!$I$2:$I$114,$B24/100)</f>
        <v>57</v>
      </c>
      <c r="K24">
        <f>PERCENTILE(BottomHITS_Aut_Dyn_Binary_BR!$J$2:$J$114,$B24/100)</f>
        <v>32</v>
      </c>
      <c r="L24">
        <f>PERCENTILE(BottomHITS_Aut_Dyn_Binary_BR!$K$2:$K$114,$B24/100)</f>
        <v>34</v>
      </c>
      <c r="M24" t="e">
        <f>PERCENTILE(BottomHITS_Aut_Dyn_Binary_BR!$L$2:$L$114,$B24/100)</f>
        <v>#NUM!</v>
      </c>
    </row>
    <row r="25" spans="1:13" ht="12.75">
      <c r="A25" s="5">
        <f>A27-A23</f>
        <v>4748</v>
      </c>
      <c r="B25" s="3" t="s">
        <v>2</v>
      </c>
      <c r="C25">
        <f>MEDIAN(BottomHITS_Aut_Dyn_Binary_BR!$B$2:$B$114)</f>
        <v>191</v>
      </c>
      <c r="D25">
        <f>MEDIAN(BottomHITS_Aut_Dyn_Binary_BR!$C$2:$C$114)</f>
        <v>197</v>
      </c>
      <c r="E25">
        <f>MEDIAN(BottomHITS_Aut_Dyn_Binary_BR!$D$2:$D$114)</f>
        <v>153</v>
      </c>
      <c r="F25">
        <f>MEDIAN(BottomHITS_Aut_Dyn_Binary_BR!$E$2:$E$114)</f>
        <v>165</v>
      </c>
      <c r="G25">
        <f>MEDIAN(BottomHITS_Aut_Dyn_Binary_BR!$F$2:$F$114)</f>
        <v>166</v>
      </c>
      <c r="H25">
        <f>MEDIAN(BottomHITS_Aut_Dyn_Binary_BR!$G$2:$G$114)</f>
        <v>150</v>
      </c>
      <c r="I25">
        <f>MEDIAN(BottomHITS_Aut_Dyn_Binary_BR!$H$2:$H$114)</f>
        <v>102</v>
      </c>
      <c r="J25">
        <f>MEDIAN(BottomHITS_Aut_Dyn_Binary_BR!$I$2:$I$114)</f>
        <v>147</v>
      </c>
      <c r="K25">
        <f>MEDIAN(BottomHITS_Aut_Dyn_Binary_BR!$J$2:$J$114)</f>
        <v>114.5</v>
      </c>
      <c r="L25">
        <f>MEDIAN(BottomHITS_Aut_Dyn_Binary_BR!$K$2:$K$114)</f>
        <v>46.5</v>
      </c>
      <c r="M25" t="e">
        <f>MEDIAN(BottomHITS_Aut_Dyn_Binary_BR!$L$2:$L$114)</f>
        <v>#NUM!</v>
      </c>
    </row>
    <row r="26" spans="1:13" ht="12.75">
      <c r="A26" s="5"/>
      <c r="B26" s="6">
        <v>75</v>
      </c>
      <c r="C26">
        <f>PERCENTILE(BottomHITS_Aut_Dyn_Binary_BR!$B$2:$B$114,$B26/100)</f>
        <v>356</v>
      </c>
      <c r="D26">
        <f>PERCENTILE(BottomHITS_Aut_Dyn_Binary_BR!$C$2:$C$114,$B26/100)</f>
        <v>390.75</v>
      </c>
      <c r="E26">
        <f>PERCENTILE(BottomHITS_Aut_Dyn_Binary_BR!$D$2:$D$114,$B26/100)</f>
        <v>338</v>
      </c>
      <c r="F26">
        <f>PERCENTILE(BottomHITS_Aut_Dyn_Binary_BR!$E$2:$E$114,$B26/100)</f>
        <v>296.75</v>
      </c>
      <c r="G26">
        <f>PERCENTILE(BottomHITS_Aut_Dyn_Binary_BR!$F$2:$F$114,$B26/100)</f>
        <v>276</v>
      </c>
      <c r="H26">
        <f>PERCENTILE(BottomHITS_Aut_Dyn_Binary_BR!$G$2:$G$114,$B26/100)</f>
        <v>415</v>
      </c>
      <c r="I26">
        <f>PERCENTILE(BottomHITS_Aut_Dyn_Binary_BR!$H$2:$H$114,$B26/100)</f>
        <v>310</v>
      </c>
      <c r="J26">
        <f>PERCENTILE(BottomHITS_Aut_Dyn_Binary_BR!$I$2:$I$114,$B26/100)</f>
        <v>333</v>
      </c>
      <c r="K26">
        <f>PERCENTILE(BottomHITS_Aut_Dyn_Binary_BR!$J$2:$J$114,$B26/100)</f>
        <v>268.75</v>
      </c>
      <c r="L26">
        <f>PERCENTILE(BottomHITS_Aut_Dyn_Binary_BR!$K$2:$K$114,$B26/100)</f>
        <v>92.5</v>
      </c>
      <c r="M26" t="e">
        <f>PERCENTILE(BottomHITS_Aut_Dyn_Binary_BR!$L$2:$L$114,$B26/100)</f>
        <v>#NUM!</v>
      </c>
    </row>
    <row r="27" spans="1:13" ht="12.75">
      <c r="A27" s="5">
        <f>MAX(C27:M27)</f>
        <v>4748</v>
      </c>
      <c r="B27" s="3" t="s">
        <v>3</v>
      </c>
      <c r="C27">
        <f>MAX(BottomHITS_Aut_Dyn_Binary_BR!$B$2:$B$114)</f>
        <v>4748</v>
      </c>
      <c r="D27">
        <f>MAX(BottomHITS_Aut_Dyn_Binary_BR!$C$2:$C$114)</f>
        <v>4278</v>
      </c>
      <c r="E27">
        <f>MAX(BottomHITS_Aut_Dyn_Binary_BR!$D$2:$D$114)</f>
        <v>3807</v>
      </c>
      <c r="F27">
        <f>MAX(BottomHITS_Aut_Dyn_Binary_BR!$E$2:$E$114)</f>
        <v>3335</v>
      </c>
      <c r="G27">
        <f>MAX(BottomHITS_Aut_Dyn_Binary_BR!$F$2:$F$114)</f>
        <v>2861</v>
      </c>
      <c r="H27">
        <f>MAX(BottomHITS_Aut_Dyn_Binary_BR!$G$2:$G$114)</f>
        <v>2389</v>
      </c>
      <c r="I27">
        <f>MAX(BottomHITS_Aut_Dyn_Binary_BR!$H$2:$H$114)</f>
        <v>1914</v>
      </c>
      <c r="J27">
        <f>MAX(BottomHITS_Aut_Dyn_Binary_BR!$I$2:$I$114)</f>
        <v>1440</v>
      </c>
      <c r="K27">
        <f>MAX(BottomHITS_Aut_Dyn_Binary_BR!$J$2:$J$114)</f>
        <v>926</v>
      </c>
      <c r="L27">
        <f>MAX(BottomHITS_Aut_Dyn_Binary_BR!$K$2:$K$114)</f>
        <v>226</v>
      </c>
      <c r="M27">
        <f>MAX(BottomHITS_Aut_Dyn_Binary_BR!$L$2:$L$114)</f>
        <v>0</v>
      </c>
    </row>
    <row r="28" spans="1:13" ht="12.75">
      <c r="A28" s="5"/>
      <c r="B28" s="3" t="s">
        <v>4</v>
      </c>
      <c r="C28">
        <f>AVERAGE(BottomHITS_Aut_Dyn_Binary_BR!$B$2:$B$114)</f>
        <v>580.1282051282051</v>
      </c>
      <c r="D28">
        <f>AVERAGE(BottomHITS_Aut_Dyn_Binary_BR!$C$2:$C$114)</f>
        <v>580.7777777777778</v>
      </c>
      <c r="E28">
        <f>AVERAGE(BottomHITS_Aut_Dyn_Binary_BR!$D$2:$D$114)</f>
        <v>528.3142857142857</v>
      </c>
      <c r="F28">
        <f>AVERAGE(BottomHITS_Aut_Dyn_Binary_BR!$E$2:$E$114)</f>
        <v>476.9117647058824</v>
      </c>
      <c r="G28">
        <f>AVERAGE(BottomHITS_Aut_Dyn_Binary_BR!$F$2:$F$114)</f>
        <v>421.6666666666667</v>
      </c>
      <c r="H28">
        <f>AVERAGE(BottomHITS_Aut_Dyn_Binary_BR!$G$2:$G$114)</f>
        <v>385.2758620689655</v>
      </c>
      <c r="I28">
        <f>AVERAGE(BottomHITS_Aut_Dyn_Binary_BR!$H$2:$H$114)</f>
        <v>321.0740740740741</v>
      </c>
      <c r="J28">
        <f>AVERAGE(BottomHITS_Aut_Dyn_Binary_BR!$I$2:$I$114)</f>
        <v>368.0952380952381</v>
      </c>
      <c r="K28">
        <f>AVERAGE(BottomHITS_Aut_Dyn_Binary_BR!$J$2:$J$114)</f>
        <v>238.8125</v>
      </c>
      <c r="L28">
        <f>AVERAGE(BottomHITS_Aut_Dyn_Binary_BR!$K$2:$K$114)</f>
        <v>80</v>
      </c>
      <c r="M28" t="e">
        <f>AVERAGE(BottomHITS_Aut_Dyn_Binary_BR!$L$2:$L$114)</f>
        <v>#DIV/0!</v>
      </c>
    </row>
    <row r="29" spans="1:13" ht="12.75">
      <c r="A29" s="5"/>
      <c r="B29" s="3" t="s">
        <v>5</v>
      </c>
      <c r="C29">
        <f>STDEV(BottomHITS_Aut_Dyn_Binary_BR!$B$2:$B$114)</f>
        <v>1138.470284370243</v>
      </c>
      <c r="D29">
        <f>STDEV(BottomHITS_Aut_Dyn_Binary_BR!$C$2:$C$114)</f>
        <v>1061.9901024857895</v>
      </c>
      <c r="E29">
        <f>STDEV(BottomHITS_Aut_Dyn_Binary_BR!$D$2:$D$114)</f>
        <v>959.8929404589123</v>
      </c>
      <c r="F29">
        <f>STDEV(BottomHITS_Aut_Dyn_Binary_BR!$E$2:$E$114)</f>
        <v>851.8124123995867</v>
      </c>
      <c r="G29">
        <f>STDEV(BottomHITS_Aut_Dyn_Binary_BR!$F$2:$F$114)</f>
        <v>735.4609382330693</v>
      </c>
      <c r="H29">
        <f>STDEV(BottomHITS_Aut_Dyn_Binary_BR!$G$2:$G$114)</f>
        <v>642.5544388583365</v>
      </c>
      <c r="I29">
        <f>STDEV(BottomHITS_Aut_Dyn_Binary_BR!$H$2:$H$114)</f>
        <v>533.581795757251</v>
      </c>
      <c r="J29">
        <f>STDEV(BottomHITS_Aut_Dyn_Binary_BR!$I$2:$I$114)</f>
        <v>488.8797300729398</v>
      </c>
      <c r="K29">
        <f>STDEV(BottomHITS_Aut_Dyn_Binary_BR!$J$2:$J$114)</f>
        <v>311.2463587471078</v>
      </c>
      <c r="L29">
        <f>STDEV(BottomHITS_Aut_Dyn_Binary_BR!$K$2:$K$114)</f>
        <v>99.67614224744723</v>
      </c>
      <c r="M29" t="e">
        <f>STDEV(BottomHITS_Aut_Dyn_Binary_BR!$L$2:$L$114)</f>
        <v>#DIV/0!</v>
      </c>
    </row>
    <row r="30" spans="1:13" ht="12.75">
      <c r="A30" s="5">
        <v>0.01</v>
      </c>
      <c r="B30" s="4" t="s">
        <v>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7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1</v>
      </c>
      <c r="F31" s="5">
        <f t="shared" si="0"/>
        <v>1</v>
      </c>
      <c r="G31" s="5">
        <f t="shared" si="0"/>
        <v>1</v>
      </c>
      <c r="H31" s="5">
        <f t="shared" si="0"/>
        <v>1</v>
      </c>
      <c r="I31" s="5">
        <f t="shared" si="0"/>
        <v>1</v>
      </c>
      <c r="J31" s="5">
        <f t="shared" si="0"/>
        <v>1</v>
      </c>
      <c r="K31" s="5">
        <f t="shared" si="0"/>
        <v>1</v>
      </c>
      <c r="L31" s="5">
        <f t="shared" si="0"/>
        <v>1</v>
      </c>
      <c r="M31" s="5">
        <f t="shared" si="0"/>
        <v>0</v>
      </c>
    </row>
    <row r="32" spans="1:13" ht="12.75">
      <c r="A32" s="5"/>
      <c r="B32" s="4" t="s">
        <v>8</v>
      </c>
      <c r="C32" s="5">
        <f aca="true" t="shared" si="1" ref="C32:M32">IF(C24&gt;0,IF(C23&gt;0,C24-C23,C24),0)</f>
        <v>62.5</v>
      </c>
      <c r="D32" s="5">
        <f t="shared" si="1"/>
        <v>52.75</v>
      </c>
      <c r="E32" s="5">
        <f t="shared" si="1"/>
        <v>47.5</v>
      </c>
      <c r="F32" s="5">
        <f t="shared" si="1"/>
        <v>43.5</v>
      </c>
      <c r="G32" s="5">
        <f t="shared" si="1"/>
        <v>32</v>
      </c>
      <c r="H32" s="5">
        <f t="shared" si="1"/>
        <v>23</v>
      </c>
      <c r="I32" s="5">
        <f t="shared" si="1"/>
        <v>22.5</v>
      </c>
      <c r="J32" s="5">
        <f t="shared" si="1"/>
        <v>56</v>
      </c>
      <c r="K32" s="5">
        <f t="shared" si="1"/>
        <v>31</v>
      </c>
      <c r="L32" s="5">
        <f t="shared" si="1"/>
        <v>33</v>
      </c>
      <c r="M32" s="5" t="e">
        <f t="shared" si="1"/>
        <v>#NUM!</v>
      </c>
    </row>
    <row r="33" spans="1:13" ht="12.75">
      <c r="A33" s="5"/>
      <c r="B33" s="4" t="s">
        <v>9</v>
      </c>
      <c r="C33" s="5">
        <f aca="true" t="shared" si="2" ref="C33:M33">IF(AND(C25&gt;C24,C25&gt;0),C25-IF(C24&gt;0,C24,0)-IF(C26&gt;C25,C30/2,0),0)</f>
        <v>127.5</v>
      </c>
      <c r="D33" s="5">
        <f t="shared" si="2"/>
        <v>143.25</v>
      </c>
      <c r="E33" s="5">
        <f t="shared" si="2"/>
        <v>104.5</v>
      </c>
      <c r="F33" s="5">
        <f t="shared" si="2"/>
        <v>120.5</v>
      </c>
      <c r="G33" s="5">
        <f t="shared" si="2"/>
        <v>133</v>
      </c>
      <c r="H33" s="5">
        <f t="shared" si="2"/>
        <v>126</v>
      </c>
      <c r="I33" s="5">
        <f t="shared" si="2"/>
        <v>78.5</v>
      </c>
      <c r="J33" s="5">
        <f t="shared" si="2"/>
        <v>90</v>
      </c>
      <c r="K33" s="5">
        <f t="shared" si="2"/>
        <v>82.5</v>
      </c>
      <c r="L33" s="5">
        <f t="shared" si="2"/>
        <v>12.5</v>
      </c>
      <c r="M33" s="5" t="e">
        <f t="shared" si="2"/>
        <v>#NUM!</v>
      </c>
    </row>
    <row r="34" spans="1:13" ht="12.75">
      <c r="A34" s="5"/>
      <c r="B34" s="4" t="s">
        <v>2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10</v>
      </c>
      <c r="C35" s="5">
        <f aca="true" t="shared" si="4" ref="C35:M35">IF(AND(C26&gt;C25,C26&gt;0),C26-IF(C25&gt;0,C25+IF(C25&gt;C24,C30/2,0),0),0)</f>
        <v>165</v>
      </c>
      <c r="D35" s="5">
        <f t="shared" si="4"/>
        <v>193.75</v>
      </c>
      <c r="E35" s="5">
        <f t="shared" si="4"/>
        <v>185</v>
      </c>
      <c r="F35" s="5">
        <f t="shared" si="4"/>
        <v>131.75</v>
      </c>
      <c r="G35" s="5">
        <f t="shared" si="4"/>
        <v>110</v>
      </c>
      <c r="H35" s="5">
        <f t="shared" si="4"/>
        <v>265</v>
      </c>
      <c r="I35" s="5">
        <f t="shared" si="4"/>
        <v>208</v>
      </c>
      <c r="J35" s="5">
        <f t="shared" si="4"/>
        <v>186</v>
      </c>
      <c r="K35" s="5">
        <f t="shared" si="4"/>
        <v>154.25</v>
      </c>
      <c r="L35" s="5">
        <f t="shared" si="4"/>
        <v>46</v>
      </c>
      <c r="M35" s="5" t="e">
        <f t="shared" si="4"/>
        <v>#NUM!</v>
      </c>
    </row>
    <row r="36" spans="1:13" ht="12.75">
      <c r="A36" s="5"/>
      <c r="B36" s="4" t="s">
        <v>11</v>
      </c>
      <c r="C36" s="5">
        <f aca="true" t="shared" si="5" ref="C36:M36">IF(C27&gt;0,IF(C26&gt;0,C27-C26,C27),0)</f>
        <v>4392</v>
      </c>
      <c r="D36" s="5">
        <f t="shared" si="5"/>
        <v>3887.25</v>
      </c>
      <c r="E36" s="5">
        <f t="shared" si="5"/>
        <v>3469</v>
      </c>
      <c r="F36" s="5">
        <f t="shared" si="5"/>
        <v>3038.25</v>
      </c>
      <c r="G36" s="5">
        <f t="shared" si="5"/>
        <v>2585</v>
      </c>
      <c r="H36" s="5">
        <f t="shared" si="5"/>
        <v>1974</v>
      </c>
      <c r="I36" s="5">
        <f t="shared" si="5"/>
        <v>1604</v>
      </c>
      <c r="J36" s="5">
        <f t="shared" si="5"/>
        <v>1107</v>
      </c>
      <c r="K36" s="5">
        <f t="shared" si="5"/>
        <v>657.25</v>
      </c>
      <c r="L36" s="5">
        <f t="shared" si="5"/>
        <v>133.5</v>
      </c>
      <c r="M36" s="5">
        <f t="shared" si="5"/>
        <v>0</v>
      </c>
    </row>
    <row r="37" spans="1:13" ht="12.75">
      <c r="A37" s="5"/>
      <c r="B37" s="4" t="s">
        <v>12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13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14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15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16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17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18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19</v>
      </c>
      <c r="C44" s="5">
        <f aca="true" t="shared" si="12" ref="C44:M44">C24-C23</f>
        <v>62.5</v>
      </c>
      <c r="D44" s="5">
        <f t="shared" si="12"/>
        <v>52.75</v>
      </c>
      <c r="E44" s="5">
        <f t="shared" si="12"/>
        <v>47.5</v>
      </c>
      <c r="F44" s="5">
        <f t="shared" si="12"/>
        <v>43.5</v>
      </c>
      <c r="G44" s="5">
        <f t="shared" si="12"/>
        <v>32</v>
      </c>
      <c r="H44" s="5">
        <f t="shared" si="12"/>
        <v>23</v>
      </c>
      <c r="I44" s="5">
        <f t="shared" si="12"/>
        <v>22.5</v>
      </c>
      <c r="J44" s="5">
        <f t="shared" si="12"/>
        <v>56</v>
      </c>
      <c r="K44" s="5">
        <f t="shared" si="12"/>
        <v>31</v>
      </c>
      <c r="L44" s="5">
        <f t="shared" si="12"/>
        <v>33</v>
      </c>
      <c r="M44" s="5" t="e">
        <f t="shared" si="12"/>
        <v>#NUM!</v>
      </c>
    </row>
    <row r="45" spans="1:13" ht="12.75">
      <c r="A45" s="5"/>
      <c r="B45" s="4" t="s">
        <v>20</v>
      </c>
      <c r="C45" s="5">
        <f aca="true" t="shared" si="13" ref="C45:M45">C28</f>
        <v>580.1282051282051</v>
      </c>
      <c r="D45" s="5">
        <f t="shared" si="13"/>
        <v>580.7777777777778</v>
      </c>
      <c r="E45" s="5">
        <f t="shared" si="13"/>
        <v>528.3142857142857</v>
      </c>
      <c r="F45" s="5">
        <f t="shared" si="13"/>
        <v>476.9117647058824</v>
      </c>
      <c r="G45" s="5">
        <f t="shared" si="13"/>
        <v>421.6666666666667</v>
      </c>
      <c r="H45" s="5">
        <f t="shared" si="13"/>
        <v>385.2758620689655</v>
      </c>
      <c r="I45" s="5">
        <f t="shared" si="13"/>
        <v>321.0740740740741</v>
      </c>
      <c r="J45" s="5">
        <f t="shared" si="13"/>
        <v>368.0952380952381</v>
      </c>
      <c r="K45" s="5">
        <f t="shared" si="13"/>
        <v>238.8125</v>
      </c>
      <c r="L45" s="5">
        <f t="shared" si="13"/>
        <v>80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K42" sqref="K42"/>
    </sheetView>
  </sheetViews>
  <sheetFormatPr defaultColWidth="9.140625" defaultRowHeight="12.75"/>
  <sheetData>
    <row r="21" spans="3:13" ht="12.75">
      <c r="C21" s="7">
        <f>TopHITS_Hub_Dyn_Binary_BR!$B$1</f>
        <v>0</v>
      </c>
      <c r="D21" s="7">
        <f>TopHITS_Hub_Dyn_Binary_BR!$C$1</f>
        <v>0.1</v>
      </c>
      <c r="E21" s="7">
        <f>TopHITS_Hub_Dyn_Binary_BR!$D$1</f>
        <v>0.2</v>
      </c>
      <c r="F21" s="7">
        <f>TopHITS_Hub_Dyn_Binary_BR!$E$1</f>
        <v>0.3</v>
      </c>
      <c r="G21" s="7">
        <f>TopHITS_Hub_Dyn_Binary_BR!$F$1</f>
        <v>0.4</v>
      </c>
      <c r="H21" s="7">
        <f>TopHITS_Hub_Dyn_Binary_BR!$G$1</f>
        <v>0.5</v>
      </c>
      <c r="I21" s="7">
        <f>TopHITS_Hub_Dyn_Binary_BR!$H$1</f>
        <v>0.6</v>
      </c>
      <c r="J21" s="7">
        <f>TopHITS_Hub_Dyn_Binary_BR!$I$1</f>
        <v>0.7</v>
      </c>
      <c r="K21" s="7">
        <f>TopHITS_Hub_Dyn_Binary_BR!$J$1</f>
        <v>0.8</v>
      </c>
      <c r="L21" s="7">
        <f>TopHITS_Hub_Dyn_Binary_BR!$K$1</f>
        <v>0.9</v>
      </c>
      <c r="M21" s="7">
        <f>TopHITS_Hub_Dyn_Binary_BR!$L$1</f>
        <v>1</v>
      </c>
    </row>
    <row r="22" spans="1:13" ht="12.75">
      <c r="A22" s="5"/>
      <c r="B22" s="3" t="s">
        <v>0</v>
      </c>
      <c r="C22">
        <f>COUNT(TopHITS_Hub_Dyn_Binary_BR!$B$2:$B$114)</f>
        <v>39</v>
      </c>
      <c r="D22">
        <f>COUNT(TopHITS_Hub_Dyn_Binary_BR!$C$2:$C$114)</f>
        <v>33</v>
      </c>
      <c r="E22">
        <f>COUNT(TopHITS_Hub_Dyn_Binary_BR!$D$2:$D$114)</f>
        <v>22</v>
      </c>
      <c r="F22">
        <f>COUNT(TopHITS_Hub_Dyn_Binary_BR!$E$2:$E$114)</f>
        <v>16</v>
      </c>
      <c r="G22">
        <f>COUNT(TopHITS_Hub_Dyn_Binary_BR!$F$2:$F$114)</f>
        <v>11</v>
      </c>
      <c r="H22">
        <f>COUNT(TopHITS_Hub_Dyn_Binary_BR!$G$2:$G$114)</f>
        <v>9</v>
      </c>
      <c r="I22">
        <f>COUNT(TopHITS_Hub_Dyn_Binary_BR!$H$2:$H$114)</f>
        <v>5</v>
      </c>
      <c r="J22">
        <f>COUNT(TopHITS_Hub_Dyn_Binary_BR!$I$2:$I$114)</f>
        <v>4</v>
      </c>
      <c r="K22">
        <f>COUNT(TopHITS_Hub_Dyn_Binary_BR!$J$2:$J$114)</f>
        <v>3</v>
      </c>
      <c r="L22">
        <f>COUNT(TopHITS_Hub_Dyn_Binary_BR!$K$2:$K$114)</f>
        <v>1</v>
      </c>
      <c r="M22">
        <f>COUNT(TopHITS_Hub_Dyn_Binary_BR!$L$2:$L$114)</f>
        <v>0</v>
      </c>
    </row>
    <row r="23" spans="1:13" ht="12.75">
      <c r="A23" s="5">
        <f>MIN(C23:M23)</f>
        <v>0</v>
      </c>
      <c r="B23" s="3" t="s">
        <v>1</v>
      </c>
      <c r="C23">
        <f>MIN(TopHITS_Hub_Dyn_Binary_BR!$B$2:$B$114)</f>
        <v>1</v>
      </c>
      <c r="D23">
        <f>MIN(TopHITS_Hub_Dyn_Binary_BR!$C$2:$C$114)</f>
        <v>1</v>
      </c>
      <c r="E23">
        <f>MIN(TopHITS_Hub_Dyn_Binary_BR!$D$2:$D$114)</f>
        <v>2</v>
      </c>
      <c r="F23">
        <f>MIN(TopHITS_Hub_Dyn_Binary_BR!$E$2:$E$114)</f>
        <v>2</v>
      </c>
      <c r="G23">
        <f>MIN(TopHITS_Hub_Dyn_Binary_BR!$F$2:$F$114)</f>
        <v>17</v>
      </c>
      <c r="H23">
        <f>MIN(TopHITS_Hub_Dyn_Binary_BR!$G$2:$G$114)</f>
        <v>15</v>
      </c>
      <c r="I23">
        <f>MIN(TopHITS_Hub_Dyn_Binary_BR!$H$2:$H$114)</f>
        <v>56</v>
      </c>
      <c r="J23">
        <f>MIN(TopHITS_Hub_Dyn_Binary_BR!$I$2:$I$114)</f>
        <v>94</v>
      </c>
      <c r="K23">
        <f>MIN(TopHITS_Hub_Dyn_Binary_BR!$J$2:$J$114)</f>
        <v>59</v>
      </c>
      <c r="L23">
        <f>MIN(TopHITS_Hub_Dyn_Binary_BR!$K$2:$K$114)</f>
        <v>54</v>
      </c>
      <c r="M23">
        <f>MIN(TopHITS_Hub_Dyn_Binary_BR!$L$2:$L$114)</f>
        <v>0</v>
      </c>
    </row>
    <row r="24" spans="1:13" ht="12.75">
      <c r="A24" s="5"/>
      <c r="B24" s="6">
        <v>25</v>
      </c>
      <c r="C24">
        <f>PERCENTILE(TopHITS_Hub_Dyn_Binary_BR!$B$2:$B$114,$B24/100)</f>
        <v>63.5</v>
      </c>
      <c r="D24">
        <f>PERCENTILE(TopHITS_Hub_Dyn_Binary_BR!$C$2:$C$114,$B24/100)</f>
        <v>65</v>
      </c>
      <c r="E24">
        <f>PERCENTILE(TopHITS_Hub_Dyn_Binary_BR!$D$2:$D$114,$B24/100)</f>
        <v>60.75</v>
      </c>
      <c r="F24">
        <f>PERCENTILE(TopHITS_Hub_Dyn_Binary_BR!$E$2:$E$114,$B24/100)</f>
        <v>40.75</v>
      </c>
      <c r="G24">
        <f>PERCENTILE(TopHITS_Hub_Dyn_Binary_BR!$F$2:$F$114,$B24/100)</f>
        <v>75</v>
      </c>
      <c r="H24">
        <f>PERCENTILE(TopHITS_Hub_Dyn_Binary_BR!$G$2:$G$114,$B24/100)</f>
        <v>60</v>
      </c>
      <c r="I24">
        <f>PERCENTILE(TopHITS_Hub_Dyn_Binary_BR!$H$2:$H$114,$B24/100)</f>
        <v>121</v>
      </c>
      <c r="J24">
        <f>PERCENTILE(TopHITS_Hub_Dyn_Binary_BR!$I$2:$I$114,$B24/100)</f>
        <v>94</v>
      </c>
      <c r="K24">
        <f>PERCENTILE(TopHITS_Hub_Dyn_Binary_BR!$J$2:$J$114,$B24/100)</f>
        <v>62</v>
      </c>
      <c r="L24">
        <f>PERCENTILE(TopHITS_Hub_Dyn_Binary_BR!$K$2:$K$114,$B24/100)</f>
        <v>54</v>
      </c>
      <c r="M24" t="e">
        <f>PERCENTILE(TopHITS_Hub_Dyn_Binary_BR!$L$2:$L$114,$B24/100)</f>
        <v>#NUM!</v>
      </c>
    </row>
    <row r="25" spans="1:13" ht="12.75">
      <c r="A25" s="5">
        <f>A27-A23</f>
        <v>4748</v>
      </c>
      <c r="B25" s="3" t="s">
        <v>2</v>
      </c>
      <c r="C25">
        <f>MEDIAN(TopHITS_Hub_Dyn_Binary_BR!$B$2:$B$114)</f>
        <v>191</v>
      </c>
      <c r="D25">
        <f>MEDIAN(TopHITS_Hub_Dyn_Binary_BR!$C$2:$C$114)</f>
        <v>131</v>
      </c>
      <c r="E25">
        <f>MEDIAN(TopHITS_Hub_Dyn_Binary_BR!$D$2:$D$114)</f>
        <v>128</v>
      </c>
      <c r="F25">
        <f>MEDIAN(TopHITS_Hub_Dyn_Binary_BR!$E$2:$E$114)</f>
        <v>101.5</v>
      </c>
      <c r="G25">
        <f>MEDIAN(TopHITS_Hub_Dyn_Binary_BR!$F$2:$F$114)</f>
        <v>195</v>
      </c>
      <c r="H25">
        <f>MEDIAN(TopHITS_Hub_Dyn_Binary_BR!$G$2:$G$114)</f>
        <v>126</v>
      </c>
      <c r="I25">
        <f>MEDIAN(TopHITS_Hub_Dyn_Binary_BR!$H$2:$H$114)</f>
        <v>160</v>
      </c>
      <c r="J25">
        <f>MEDIAN(TopHITS_Hub_Dyn_Binary_BR!$I$2:$I$114)</f>
        <v>101.5</v>
      </c>
      <c r="K25">
        <f>MEDIAN(TopHITS_Hub_Dyn_Binary_BR!$J$2:$J$114)</f>
        <v>65</v>
      </c>
      <c r="L25">
        <f>MEDIAN(TopHITS_Hub_Dyn_Binary_BR!$K$2:$K$114)</f>
        <v>54</v>
      </c>
      <c r="M25" t="e">
        <f>MEDIAN(TopHITS_Hub_Dyn_Binary_BR!$L$2:$L$114)</f>
        <v>#NUM!</v>
      </c>
    </row>
    <row r="26" spans="1:13" ht="12.75">
      <c r="A26" s="5"/>
      <c r="B26" s="6">
        <v>75</v>
      </c>
      <c r="C26">
        <f>PERCENTILE(TopHITS_Hub_Dyn_Binary_BR!$B$2:$B$114,$B26/100)</f>
        <v>356</v>
      </c>
      <c r="D26">
        <f>PERCENTILE(TopHITS_Hub_Dyn_Binary_BR!$C$2:$C$114,$B26/100)</f>
        <v>303</v>
      </c>
      <c r="E26">
        <f>PERCENTILE(TopHITS_Hub_Dyn_Binary_BR!$D$2:$D$114,$B26/100)</f>
        <v>257</v>
      </c>
      <c r="F26">
        <f>PERCENTILE(TopHITS_Hub_Dyn_Binary_BR!$E$2:$E$114,$B26/100)</f>
        <v>227.75</v>
      </c>
      <c r="G26">
        <f>PERCENTILE(TopHITS_Hub_Dyn_Binary_BR!$F$2:$F$114,$B26/100)</f>
        <v>283.5</v>
      </c>
      <c r="H26">
        <f>PERCENTILE(TopHITS_Hub_Dyn_Binary_BR!$G$2:$G$114,$B26/100)</f>
        <v>235</v>
      </c>
      <c r="I26">
        <f>PERCENTILE(TopHITS_Hub_Dyn_Binary_BR!$H$2:$H$114,$B26/100)</f>
        <v>186</v>
      </c>
      <c r="J26">
        <f>PERCENTILE(TopHITS_Hub_Dyn_Binary_BR!$I$2:$I$114,$B26/100)</f>
        <v>396.5</v>
      </c>
      <c r="K26">
        <f>PERCENTILE(TopHITS_Hub_Dyn_Binary_BR!$J$2:$J$114,$B26/100)</f>
        <v>71.5</v>
      </c>
      <c r="L26">
        <f>PERCENTILE(TopHITS_Hub_Dyn_Binary_BR!$K$2:$K$114,$B26/100)</f>
        <v>54</v>
      </c>
      <c r="M26" t="e">
        <f>PERCENTILE(TopHITS_Hub_Dyn_Binary_BR!$L$2:$L$114,$B26/100)</f>
        <v>#NUM!</v>
      </c>
    </row>
    <row r="27" spans="1:13" ht="12.75">
      <c r="A27" s="5">
        <f>MAX(C27:M27)</f>
        <v>4748</v>
      </c>
      <c r="B27" s="3" t="s">
        <v>3</v>
      </c>
      <c r="C27">
        <f>MAX(TopHITS_Hub_Dyn_Binary_BR!$B$2:$B$114)</f>
        <v>4748</v>
      </c>
      <c r="D27">
        <f>MAX(TopHITS_Hub_Dyn_Binary_BR!$C$2:$C$114)</f>
        <v>4273</v>
      </c>
      <c r="E27">
        <f>MAX(TopHITS_Hub_Dyn_Binary_BR!$D$2:$D$114)</f>
        <v>3672</v>
      </c>
      <c r="F27">
        <f>MAX(TopHITS_Hub_Dyn_Binary_BR!$E$2:$E$114)</f>
        <v>1418</v>
      </c>
      <c r="G27">
        <f>MAX(TopHITS_Hub_Dyn_Binary_BR!$F$2:$F$114)</f>
        <v>1179</v>
      </c>
      <c r="H27">
        <f>MAX(TopHITS_Hub_Dyn_Binary_BR!$G$2:$G$114)</f>
        <v>967</v>
      </c>
      <c r="I27">
        <f>MAX(TopHITS_Hub_Dyn_Binary_BR!$H$2:$H$114)</f>
        <v>1691</v>
      </c>
      <c r="J27">
        <f>MAX(TopHITS_Hub_Dyn_Binary_BR!$I$2:$I$114)</f>
        <v>1259</v>
      </c>
      <c r="K27">
        <f>MAX(TopHITS_Hub_Dyn_Binary_BR!$J$2:$J$114)</f>
        <v>78</v>
      </c>
      <c r="L27">
        <f>MAX(TopHITS_Hub_Dyn_Binary_BR!$K$2:$K$114)</f>
        <v>54</v>
      </c>
      <c r="M27">
        <f>MAX(TopHITS_Hub_Dyn_Binary_BR!$L$2:$L$114)</f>
        <v>0</v>
      </c>
    </row>
    <row r="28" spans="1:13" ht="12.75">
      <c r="A28" s="5"/>
      <c r="B28" s="3" t="s">
        <v>4</v>
      </c>
      <c r="C28">
        <f>AVERAGE(TopHITS_Hub_Dyn_Binary_BR!$B$2:$B$114)</f>
        <v>580.1282051282051</v>
      </c>
      <c r="D28">
        <f>AVERAGE(TopHITS_Hub_Dyn_Binary_BR!$C$2:$C$114)</f>
        <v>506.8181818181818</v>
      </c>
      <c r="E28">
        <f>AVERAGE(TopHITS_Hub_Dyn_Binary_BR!$D$2:$D$114)</f>
        <v>387.8181818181818</v>
      </c>
      <c r="F28">
        <f>AVERAGE(TopHITS_Hub_Dyn_Binary_BR!$E$2:$E$114)</f>
        <v>206.125</v>
      </c>
      <c r="G28">
        <f>AVERAGE(TopHITS_Hub_Dyn_Binary_BR!$F$2:$F$114)</f>
        <v>273.09090909090907</v>
      </c>
      <c r="H28">
        <f>AVERAGE(TopHITS_Hub_Dyn_Binary_BR!$G$2:$G$114)</f>
        <v>234.66666666666666</v>
      </c>
      <c r="I28">
        <f>AVERAGE(TopHITS_Hub_Dyn_Binary_BR!$H$2:$H$114)</f>
        <v>442.8</v>
      </c>
      <c r="J28">
        <f>AVERAGE(TopHITS_Hub_Dyn_Binary_BR!$I$2:$I$114)</f>
        <v>389</v>
      </c>
      <c r="K28">
        <f>AVERAGE(TopHITS_Hub_Dyn_Binary_BR!$J$2:$J$114)</f>
        <v>67.33333333333333</v>
      </c>
      <c r="L28">
        <f>AVERAGE(TopHITS_Hub_Dyn_Binary_BR!$K$2:$K$114)</f>
        <v>54</v>
      </c>
      <c r="M28" t="e">
        <f>AVERAGE(TopHITS_Hub_Dyn_Binary_BR!$L$2:$L$114)</f>
        <v>#DIV/0!</v>
      </c>
    </row>
    <row r="29" spans="1:13" ht="12.75">
      <c r="A29" s="5"/>
      <c r="B29" s="3" t="s">
        <v>5</v>
      </c>
      <c r="C29">
        <f>STDEV(TopHITS_Hub_Dyn_Binary_BR!$B$2:$B$114)</f>
        <v>1138.470284370243</v>
      </c>
      <c r="D29">
        <f>STDEV(TopHITS_Hub_Dyn_Binary_BR!$C$2:$C$114)</f>
        <v>1035.9958510578558</v>
      </c>
      <c r="E29">
        <f>STDEV(TopHITS_Hub_Dyn_Binary_BR!$D$2:$D$114)</f>
        <v>814.5365399365303</v>
      </c>
      <c r="F29">
        <f>STDEV(TopHITS_Hub_Dyn_Binary_BR!$E$2:$E$114)</f>
        <v>341.16191170762306</v>
      </c>
      <c r="G29">
        <f>STDEV(TopHITS_Hub_Dyn_Binary_BR!$F$2:$F$114)</f>
        <v>333.78419811173046</v>
      </c>
      <c r="H29">
        <f>STDEV(TopHITS_Hub_Dyn_Binary_BR!$G$2:$G$114)</f>
        <v>304.4018725303772</v>
      </c>
      <c r="I29">
        <f>STDEV(TopHITS_Hub_Dyn_Binary_BR!$H$2:$H$114)</f>
        <v>699.4810219012379</v>
      </c>
      <c r="J29">
        <f>STDEV(TopHITS_Hub_Dyn_Binary_BR!$I$2:$I$114)</f>
        <v>580.0431018467507</v>
      </c>
      <c r="K29">
        <f>STDEV(TopHITS_Hub_Dyn_Binary_BR!$J$2:$J$114)</f>
        <v>9.712534856222295</v>
      </c>
      <c r="L29" t="e">
        <f>STDEV(TopHITS_Hub_Dyn_Binary_BR!$K$2:$K$114)</f>
        <v>#DIV/0!</v>
      </c>
      <c r="M29" t="e">
        <f>STDEV(TopHITS_Hub_Dyn_Binary_BR!$L$2:$L$114)</f>
        <v>#DIV/0!</v>
      </c>
    </row>
    <row r="30" spans="1:13" ht="12.75">
      <c r="A30" s="5">
        <v>0.01</v>
      </c>
      <c r="B30" s="4" t="s">
        <v>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7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2</v>
      </c>
      <c r="F31" s="5">
        <f t="shared" si="0"/>
        <v>2</v>
      </c>
      <c r="G31" s="5">
        <f t="shared" si="0"/>
        <v>17</v>
      </c>
      <c r="H31" s="5">
        <f t="shared" si="0"/>
        <v>15</v>
      </c>
      <c r="I31" s="5">
        <f t="shared" si="0"/>
        <v>56</v>
      </c>
      <c r="J31" s="5">
        <f t="shared" si="0"/>
        <v>94</v>
      </c>
      <c r="K31" s="5">
        <f t="shared" si="0"/>
        <v>59</v>
      </c>
      <c r="L31" s="5">
        <f t="shared" si="0"/>
        <v>54</v>
      </c>
      <c r="M31" s="5">
        <f t="shared" si="0"/>
        <v>0</v>
      </c>
    </row>
    <row r="32" spans="1:13" ht="12.75">
      <c r="A32" s="5"/>
      <c r="B32" s="4" t="s">
        <v>8</v>
      </c>
      <c r="C32" s="5">
        <f aca="true" t="shared" si="1" ref="C32:M32">IF(C24&gt;0,IF(C23&gt;0,C24-C23,C24),0)</f>
        <v>62.5</v>
      </c>
      <c r="D32" s="5">
        <f t="shared" si="1"/>
        <v>64</v>
      </c>
      <c r="E32" s="5">
        <f t="shared" si="1"/>
        <v>58.75</v>
      </c>
      <c r="F32" s="5">
        <f t="shared" si="1"/>
        <v>38.75</v>
      </c>
      <c r="G32" s="5">
        <f t="shared" si="1"/>
        <v>58</v>
      </c>
      <c r="H32" s="5">
        <f t="shared" si="1"/>
        <v>45</v>
      </c>
      <c r="I32" s="5">
        <f t="shared" si="1"/>
        <v>65</v>
      </c>
      <c r="J32" s="5">
        <f t="shared" si="1"/>
        <v>0</v>
      </c>
      <c r="K32" s="5">
        <f t="shared" si="1"/>
        <v>3</v>
      </c>
      <c r="L32" s="5">
        <f t="shared" si="1"/>
        <v>0</v>
      </c>
      <c r="M32" s="5" t="e">
        <f t="shared" si="1"/>
        <v>#NUM!</v>
      </c>
    </row>
    <row r="33" spans="1:13" ht="12.75">
      <c r="A33" s="5"/>
      <c r="B33" s="4" t="s">
        <v>9</v>
      </c>
      <c r="C33" s="5">
        <f aca="true" t="shared" si="2" ref="C33:M33">IF(AND(C25&gt;C24,C25&gt;0),C25-IF(C24&gt;0,C24,0)-IF(C26&gt;C25,C30/2,0),0)</f>
        <v>127.5</v>
      </c>
      <c r="D33" s="5">
        <f t="shared" si="2"/>
        <v>66</v>
      </c>
      <c r="E33" s="5">
        <f t="shared" si="2"/>
        <v>67.25</v>
      </c>
      <c r="F33" s="5">
        <f t="shared" si="2"/>
        <v>60.75</v>
      </c>
      <c r="G33" s="5">
        <f t="shared" si="2"/>
        <v>120</v>
      </c>
      <c r="H33" s="5">
        <f t="shared" si="2"/>
        <v>66</v>
      </c>
      <c r="I33" s="5">
        <f t="shared" si="2"/>
        <v>39</v>
      </c>
      <c r="J33" s="5">
        <f t="shared" si="2"/>
        <v>7.5</v>
      </c>
      <c r="K33" s="5">
        <f t="shared" si="2"/>
        <v>3</v>
      </c>
      <c r="L33" s="5">
        <f t="shared" si="2"/>
        <v>0</v>
      </c>
      <c r="M33" s="5" t="e">
        <f t="shared" si="2"/>
        <v>#NUM!</v>
      </c>
    </row>
    <row r="34" spans="1:13" ht="12.75">
      <c r="A34" s="5"/>
      <c r="B34" s="4" t="s">
        <v>2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10</v>
      </c>
      <c r="C35" s="5">
        <f aca="true" t="shared" si="4" ref="C35:M35">IF(AND(C26&gt;C25,C26&gt;0),C26-IF(C25&gt;0,C25+IF(C25&gt;C24,C30/2,0),0),0)</f>
        <v>165</v>
      </c>
      <c r="D35" s="5">
        <f t="shared" si="4"/>
        <v>172</v>
      </c>
      <c r="E35" s="5">
        <f t="shared" si="4"/>
        <v>129</v>
      </c>
      <c r="F35" s="5">
        <f t="shared" si="4"/>
        <v>126.25</v>
      </c>
      <c r="G35" s="5">
        <f t="shared" si="4"/>
        <v>88.5</v>
      </c>
      <c r="H35" s="5">
        <f t="shared" si="4"/>
        <v>109</v>
      </c>
      <c r="I35" s="5">
        <f t="shared" si="4"/>
        <v>26</v>
      </c>
      <c r="J35" s="5">
        <f t="shared" si="4"/>
        <v>295</v>
      </c>
      <c r="K35" s="5">
        <f t="shared" si="4"/>
        <v>6.5</v>
      </c>
      <c r="L35" s="5">
        <f t="shared" si="4"/>
        <v>0</v>
      </c>
      <c r="M35" s="5" t="e">
        <f t="shared" si="4"/>
        <v>#NUM!</v>
      </c>
    </row>
    <row r="36" spans="1:13" ht="12.75">
      <c r="A36" s="5"/>
      <c r="B36" s="4" t="s">
        <v>11</v>
      </c>
      <c r="C36" s="5">
        <f aca="true" t="shared" si="5" ref="C36:M36">IF(C27&gt;0,IF(C26&gt;0,C27-C26,C27),0)</f>
        <v>4392</v>
      </c>
      <c r="D36" s="5">
        <f t="shared" si="5"/>
        <v>3970</v>
      </c>
      <c r="E36" s="5">
        <f t="shared" si="5"/>
        <v>3415</v>
      </c>
      <c r="F36" s="5">
        <f t="shared" si="5"/>
        <v>1190.25</v>
      </c>
      <c r="G36" s="5">
        <f t="shared" si="5"/>
        <v>895.5</v>
      </c>
      <c r="H36" s="5">
        <f t="shared" si="5"/>
        <v>732</v>
      </c>
      <c r="I36" s="5">
        <f t="shared" si="5"/>
        <v>1505</v>
      </c>
      <c r="J36" s="5">
        <f t="shared" si="5"/>
        <v>862.5</v>
      </c>
      <c r="K36" s="5">
        <f t="shared" si="5"/>
        <v>6.5</v>
      </c>
      <c r="L36" s="5">
        <f t="shared" si="5"/>
        <v>0</v>
      </c>
      <c r="M36" s="5">
        <f t="shared" si="5"/>
        <v>0</v>
      </c>
    </row>
    <row r="37" spans="1:13" ht="12.75">
      <c r="A37" s="5"/>
      <c r="B37" s="4" t="s">
        <v>12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13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14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15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16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17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18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19</v>
      </c>
      <c r="C44" s="5">
        <f aca="true" t="shared" si="12" ref="C44:M44">C24-C23</f>
        <v>62.5</v>
      </c>
      <c r="D44" s="5">
        <f t="shared" si="12"/>
        <v>64</v>
      </c>
      <c r="E44" s="5">
        <f t="shared" si="12"/>
        <v>58.75</v>
      </c>
      <c r="F44" s="5">
        <f t="shared" si="12"/>
        <v>38.75</v>
      </c>
      <c r="G44" s="5">
        <f t="shared" si="12"/>
        <v>58</v>
      </c>
      <c r="H44" s="5">
        <f t="shared" si="12"/>
        <v>45</v>
      </c>
      <c r="I44" s="5">
        <f t="shared" si="12"/>
        <v>65</v>
      </c>
      <c r="J44" s="5">
        <f t="shared" si="12"/>
        <v>0</v>
      </c>
      <c r="K44" s="5">
        <f t="shared" si="12"/>
        <v>3</v>
      </c>
      <c r="L44" s="5">
        <f t="shared" si="12"/>
        <v>0</v>
      </c>
      <c r="M44" s="5" t="e">
        <f t="shared" si="12"/>
        <v>#NUM!</v>
      </c>
    </row>
    <row r="45" spans="1:13" ht="12.75">
      <c r="A45" s="5"/>
      <c r="B45" s="4" t="s">
        <v>20</v>
      </c>
      <c r="C45" s="5">
        <f aca="true" t="shared" si="13" ref="C45:M45">C28</f>
        <v>580.1282051282051</v>
      </c>
      <c r="D45" s="5">
        <f t="shared" si="13"/>
        <v>506.8181818181818</v>
      </c>
      <c r="E45" s="5">
        <f t="shared" si="13"/>
        <v>387.8181818181818</v>
      </c>
      <c r="F45" s="5">
        <f t="shared" si="13"/>
        <v>206.125</v>
      </c>
      <c r="G45" s="5">
        <f t="shared" si="13"/>
        <v>273.09090909090907</v>
      </c>
      <c r="H45" s="5">
        <f t="shared" si="13"/>
        <v>234.66666666666666</v>
      </c>
      <c r="I45" s="5">
        <f t="shared" si="13"/>
        <v>442.8</v>
      </c>
      <c r="J45" s="5">
        <f t="shared" si="13"/>
        <v>389</v>
      </c>
      <c r="K45" s="5">
        <f t="shared" si="13"/>
        <v>67.33333333333333</v>
      </c>
      <c r="L45" s="5">
        <f t="shared" si="13"/>
        <v>54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G11" sqref="G11"/>
    </sheetView>
  </sheetViews>
  <sheetFormatPr defaultColWidth="9.140625" defaultRowHeight="12.75"/>
  <sheetData>
    <row r="21" spans="3:13" ht="12.75">
      <c r="C21" s="7">
        <f>BottomHITS_Hub_Dyn_Binary_BR!$B$1</f>
        <v>0</v>
      </c>
      <c r="D21" s="7">
        <f>BottomHITS_Hub_Dyn_Binary_BR!$C$1</f>
        <v>0.1</v>
      </c>
      <c r="E21" s="7">
        <f>BottomHITS_Hub_Dyn_Binary_BR!$D$1</f>
        <v>0.2</v>
      </c>
      <c r="F21" s="7">
        <f>BottomHITS_Hub_Dyn_Binary_BR!$E$1</f>
        <v>0.3</v>
      </c>
      <c r="G21" s="7">
        <f>BottomHITS_Hub_Dyn_Binary_BR!$F$1</f>
        <v>0.4</v>
      </c>
      <c r="H21" s="7">
        <f>BottomHITS_Hub_Dyn_Binary_BR!$G$1</f>
        <v>0.5</v>
      </c>
      <c r="I21" s="7">
        <f>BottomHITS_Hub_Dyn_Binary_BR!$H$1</f>
        <v>0.6</v>
      </c>
      <c r="J21" s="7">
        <f>BottomHITS_Hub_Dyn_Binary_BR!$I$1</f>
        <v>0.7</v>
      </c>
      <c r="K21" s="7">
        <f>BottomHITS_Hub_Dyn_Binary_BR!$J$1</f>
        <v>0.8</v>
      </c>
      <c r="L21" s="7">
        <f>BottomHITS_Hub_Dyn_Binary_BR!$K$1</f>
        <v>0.9</v>
      </c>
      <c r="M21" s="7">
        <f>BottomHITS_Hub_Dyn_Binary_BR!$L$1</f>
        <v>1</v>
      </c>
    </row>
    <row r="22" spans="1:13" ht="12.75">
      <c r="A22" s="5"/>
      <c r="B22" s="3" t="s">
        <v>0</v>
      </c>
      <c r="C22">
        <f>COUNT(BottomHITS_Hub_Dyn_Binary_BR!$B$2:$B$114)</f>
        <v>39</v>
      </c>
      <c r="D22">
        <f>COUNT(BottomHITS_Hub_Dyn_Binary_BR!$C$2:$C$114)</f>
        <v>39</v>
      </c>
      <c r="E22">
        <f>COUNT(BottomHITS_Hub_Dyn_Binary_BR!$D$2:$D$114)</f>
        <v>39</v>
      </c>
      <c r="F22">
        <f>COUNT(BottomHITS_Hub_Dyn_Binary_BR!$E$2:$E$114)</f>
        <v>39</v>
      </c>
      <c r="G22">
        <f>COUNT(BottomHITS_Hub_Dyn_Binary_BR!$F$2:$F$114)</f>
        <v>39</v>
      </c>
      <c r="H22">
        <f>COUNT(BottomHITS_Hub_Dyn_Binary_BR!$G$2:$G$114)</f>
        <v>38</v>
      </c>
      <c r="I22">
        <f>COUNT(BottomHITS_Hub_Dyn_Binary_BR!$H$2:$H$114)</f>
        <v>38</v>
      </c>
      <c r="J22">
        <f>COUNT(BottomHITS_Hub_Dyn_Binary_BR!$I$2:$I$114)</f>
        <v>33</v>
      </c>
      <c r="K22">
        <f>COUNT(BottomHITS_Hub_Dyn_Binary_BR!$J$2:$J$114)</f>
        <v>24</v>
      </c>
      <c r="L22">
        <f>COUNT(BottomHITS_Hub_Dyn_Binary_BR!$K$2:$K$114)</f>
        <v>11</v>
      </c>
      <c r="M22">
        <f>COUNT(BottomHITS_Hub_Dyn_Binary_BR!$L$2:$L$114)</f>
        <v>0</v>
      </c>
    </row>
    <row r="23" spans="1:13" ht="12.75">
      <c r="A23" s="5">
        <f>MIN(C23:M23)</f>
        <v>0</v>
      </c>
      <c r="B23" s="3" t="s">
        <v>1</v>
      </c>
      <c r="C23">
        <f>MIN(BottomHITS_Hub_Dyn_Binary_BR!$B$2:$B$114)</f>
        <v>1</v>
      </c>
      <c r="D23">
        <f>MIN(BottomHITS_Hub_Dyn_Binary_BR!$C$2:$C$114)</f>
        <v>1</v>
      </c>
      <c r="E23">
        <f>MIN(BottomHITS_Hub_Dyn_Binary_BR!$D$2:$D$114)</f>
        <v>1</v>
      </c>
      <c r="F23">
        <f>MIN(BottomHITS_Hub_Dyn_Binary_BR!$E$2:$E$114)</f>
        <v>1</v>
      </c>
      <c r="G23">
        <f>MIN(BottomHITS_Hub_Dyn_Binary_BR!$F$2:$F$114)</f>
        <v>1</v>
      </c>
      <c r="H23">
        <f>MIN(BottomHITS_Hub_Dyn_Binary_BR!$G$2:$G$114)</f>
        <v>1</v>
      </c>
      <c r="I23">
        <f>MIN(BottomHITS_Hub_Dyn_Binary_BR!$H$2:$H$114)</f>
        <v>1</v>
      </c>
      <c r="J23">
        <f>MIN(BottomHITS_Hub_Dyn_Binary_BR!$I$2:$I$114)</f>
        <v>1</v>
      </c>
      <c r="K23">
        <f>MIN(BottomHITS_Hub_Dyn_Binary_BR!$J$2:$J$114)</f>
        <v>1</v>
      </c>
      <c r="L23">
        <f>MIN(BottomHITS_Hub_Dyn_Binary_BR!$K$2:$K$114)</f>
        <v>1</v>
      </c>
      <c r="M23">
        <f>MIN(BottomHITS_Hub_Dyn_Binary_BR!$L$2:$L$114)</f>
        <v>0</v>
      </c>
    </row>
    <row r="24" spans="1:13" ht="12.75">
      <c r="A24" s="5"/>
      <c r="B24" s="6">
        <v>25</v>
      </c>
      <c r="C24">
        <f>PERCENTILE(BottomHITS_Hub_Dyn_Binary_BR!$B$2:$B$114,$B24/100)</f>
        <v>63.5</v>
      </c>
      <c r="D24">
        <f>PERCENTILE(BottomHITS_Hub_Dyn_Binary_BR!$C$2:$C$114,$B24/100)</f>
        <v>61</v>
      </c>
      <c r="E24">
        <f>PERCENTILE(BottomHITS_Hub_Dyn_Binary_BR!$D$2:$D$114,$B24/100)</f>
        <v>57</v>
      </c>
      <c r="F24">
        <f>PERCENTILE(BottomHITS_Hub_Dyn_Binary_BR!$E$2:$E$114,$B24/100)</f>
        <v>50</v>
      </c>
      <c r="G24">
        <f>PERCENTILE(BottomHITS_Hub_Dyn_Binary_BR!$F$2:$F$114,$B24/100)</f>
        <v>42.5</v>
      </c>
      <c r="H24">
        <f>PERCENTILE(BottomHITS_Hub_Dyn_Binary_BR!$G$2:$G$114,$B24/100)</f>
        <v>39.5</v>
      </c>
      <c r="I24">
        <f>PERCENTILE(BottomHITS_Hub_Dyn_Binary_BR!$H$2:$H$114,$B24/100)</f>
        <v>36.25</v>
      </c>
      <c r="J24">
        <f>PERCENTILE(BottomHITS_Hub_Dyn_Binary_BR!$I$2:$I$114,$B24/100)</f>
        <v>29</v>
      </c>
      <c r="K24">
        <f>PERCENTILE(BottomHITS_Hub_Dyn_Binary_BR!$J$2:$J$114,$B24/100)</f>
        <v>15.75</v>
      </c>
      <c r="L24">
        <f>PERCENTILE(BottomHITS_Hub_Dyn_Binary_BR!$K$2:$K$114,$B24/100)</f>
        <v>13.5</v>
      </c>
      <c r="M24" t="e">
        <f>PERCENTILE(BottomHITS_Hub_Dyn_Binary_BR!$L$2:$L$114,$B24/100)</f>
        <v>#NUM!</v>
      </c>
    </row>
    <row r="25" spans="1:13" ht="12.75">
      <c r="A25" s="5">
        <f>A27-A23</f>
        <v>4748</v>
      </c>
      <c r="B25" s="3" t="s">
        <v>2</v>
      </c>
      <c r="C25">
        <f>MEDIAN(BottomHITS_Hub_Dyn_Binary_BR!$B$2:$B$114)</f>
        <v>191</v>
      </c>
      <c r="D25">
        <f>MEDIAN(BottomHITS_Hub_Dyn_Binary_BR!$C$2:$C$114)</f>
        <v>179</v>
      </c>
      <c r="E25">
        <f>MEDIAN(BottomHITS_Hub_Dyn_Binary_BR!$D$2:$D$114)</f>
        <v>165</v>
      </c>
      <c r="F25">
        <f>MEDIAN(BottomHITS_Hub_Dyn_Binary_BR!$E$2:$E$114)</f>
        <v>152</v>
      </c>
      <c r="G25">
        <f>MEDIAN(BottomHITS_Hub_Dyn_Binary_BR!$F$2:$F$114)</f>
        <v>129</v>
      </c>
      <c r="H25">
        <f>MEDIAN(BottomHITS_Hub_Dyn_Binary_BR!$G$2:$G$114)</f>
        <v>108</v>
      </c>
      <c r="I25">
        <f>MEDIAN(BottomHITS_Hub_Dyn_Binary_BR!$H$2:$H$114)</f>
        <v>83.5</v>
      </c>
      <c r="J25">
        <f>MEDIAN(BottomHITS_Hub_Dyn_Binary_BR!$I$2:$I$114)</f>
        <v>78</v>
      </c>
      <c r="K25">
        <f>MEDIAN(BottomHITS_Hub_Dyn_Binary_BR!$J$2:$J$114)</f>
        <v>45.5</v>
      </c>
      <c r="L25">
        <f>MEDIAN(BottomHITS_Hub_Dyn_Binary_BR!$K$2:$K$114)</f>
        <v>67</v>
      </c>
      <c r="M25" t="e">
        <f>MEDIAN(BottomHITS_Hub_Dyn_Binary_BR!$L$2:$L$114)</f>
        <v>#NUM!</v>
      </c>
    </row>
    <row r="26" spans="1:13" ht="12.75">
      <c r="A26" s="5"/>
      <c r="B26" s="6">
        <v>75</v>
      </c>
      <c r="C26">
        <f>PERCENTILE(BottomHITS_Hub_Dyn_Binary_BR!$B$2:$B$114,$B26/100)</f>
        <v>356</v>
      </c>
      <c r="D26">
        <f>PERCENTILE(BottomHITS_Hub_Dyn_Binary_BR!$C$2:$C$114,$B26/100)</f>
        <v>333</v>
      </c>
      <c r="E26">
        <f>PERCENTILE(BottomHITS_Hub_Dyn_Binary_BR!$D$2:$D$114,$B26/100)</f>
        <v>314</v>
      </c>
      <c r="F26">
        <f>PERCENTILE(BottomHITS_Hub_Dyn_Binary_BR!$E$2:$E$114,$B26/100)</f>
        <v>273.5</v>
      </c>
      <c r="G26">
        <f>PERCENTILE(BottomHITS_Hub_Dyn_Binary_BR!$F$2:$F$114,$B26/100)</f>
        <v>239.5</v>
      </c>
      <c r="H26">
        <f>PERCENTILE(BottomHITS_Hub_Dyn_Binary_BR!$G$2:$G$114,$B26/100)</f>
        <v>211.5</v>
      </c>
      <c r="I26">
        <f>PERCENTILE(BottomHITS_Hub_Dyn_Binary_BR!$H$2:$H$114,$B26/100)</f>
        <v>184</v>
      </c>
      <c r="J26">
        <f>PERCENTILE(BottomHITS_Hub_Dyn_Binary_BR!$I$2:$I$114,$B26/100)</f>
        <v>159</v>
      </c>
      <c r="K26">
        <f>PERCENTILE(BottomHITS_Hub_Dyn_Binary_BR!$J$2:$J$114,$B26/100)</f>
        <v>106.75</v>
      </c>
      <c r="L26">
        <f>PERCENTILE(BottomHITS_Hub_Dyn_Binary_BR!$K$2:$K$114,$B26/100)</f>
        <v>96.5</v>
      </c>
      <c r="M26" t="e">
        <f>PERCENTILE(BottomHITS_Hub_Dyn_Binary_BR!$L$2:$L$114,$B26/100)</f>
        <v>#NUM!</v>
      </c>
    </row>
    <row r="27" spans="1:13" ht="12.75">
      <c r="A27" s="5">
        <f>MAX(C27:M27)</f>
        <v>4748</v>
      </c>
      <c r="B27" s="3" t="s">
        <v>3</v>
      </c>
      <c r="C27">
        <f>MAX(BottomHITS_Hub_Dyn_Binary_BR!$B$2:$B$114)</f>
        <v>4748</v>
      </c>
      <c r="D27">
        <f>MAX(BottomHITS_Hub_Dyn_Binary_BR!$C$2:$C$114)</f>
        <v>4282</v>
      </c>
      <c r="E27">
        <f>MAX(BottomHITS_Hub_Dyn_Binary_BR!$D$2:$D$114)</f>
        <v>3809</v>
      </c>
      <c r="F27">
        <f>MAX(BottomHITS_Hub_Dyn_Binary_BR!$E$2:$E$114)</f>
        <v>3359</v>
      </c>
      <c r="G27">
        <f>MAX(BottomHITS_Hub_Dyn_Binary_BR!$F$2:$F$114)</f>
        <v>2924</v>
      </c>
      <c r="H27">
        <f>MAX(BottomHITS_Hub_Dyn_Binary_BR!$G$2:$G$114)</f>
        <v>2453</v>
      </c>
      <c r="I27">
        <f>MAX(BottomHITS_Hub_Dyn_Binary_BR!$H$2:$H$114)</f>
        <v>1978</v>
      </c>
      <c r="J27">
        <f>MAX(BottomHITS_Hub_Dyn_Binary_BR!$I$2:$I$114)</f>
        <v>1474</v>
      </c>
      <c r="K27">
        <f>MAX(BottomHITS_Hub_Dyn_Binary_BR!$J$2:$J$114)</f>
        <v>955</v>
      </c>
      <c r="L27">
        <f>MAX(BottomHITS_Hub_Dyn_Binary_BR!$K$2:$K$114)</f>
        <v>379</v>
      </c>
      <c r="M27">
        <f>MAX(BottomHITS_Hub_Dyn_Binary_BR!$L$2:$L$114)</f>
        <v>0</v>
      </c>
    </row>
    <row r="28" spans="1:13" ht="12.75">
      <c r="A28" s="5"/>
      <c r="B28" s="3" t="s">
        <v>4</v>
      </c>
      <c r="C28">
        <f>AVERAGE(BottomHITS_Hub_Dyn_Binary_BR!$B$2:$B$114)</f>
        <v>580.1282051282051</v>
      </c>
      <c r="D28">
        <f>AVERAGE(BottomHITS_Hub_Dyn_Binary_BR!$C$2:$C$114)</f>
        <v>529.5384615384615</v>
      </c>
      <c r="E28">
        <f>AVERAGE(BottomHITS_Hub_Dyn_Binary_BR!$D$2:$D$114)</f>
        <v>477.84615384615387</v>
      </c>
      <c r="F28">
        <f>AVERAGE(BottomHITS_Hub_Dyn_Binary_BR!$E$2:$E$114)</f>
        <v>424.87179487179486</v>
      </c>
      <c r="G28">
        <f>AVERAGE(BottomHITS_Hub_Dyn_Binary_BR!$F$2:$F$114)</f>
        <v>370.28205128205127</v>
      </c>
      <c r="H28">
        <f>AVERAGE(BottomHITS_Hub_Dyn_Binary_BR!$G$2:$G$114)</f>
        <v>320.2105263157895</v>
      </c>
      <c r="I28">
        <f>AVERAGE(BottomHITS_Hub_Dyn_Binary_BR!$H$2:$H$114)</f>
        <v>260.1578947368421</v>
      </c>
      <c r="J28">
        <f>AVERAGE(BottomHITS_Hub_Dyn_Binary_BR!$I$2:$I$114)</f>
        <v>221.45454545454547</v>
      </c>
      <c r="K28">
        <f>AVERAGE(BottomHITS_Hub_Dyn_Binary_BR!$J$2:$J$114)</f>
        <v>137.08333333333334</v>
      </c>
      <c r="L28">
        <f>AVERAGE(BottomHITS_Hub_Dyn_Binary_BR!$K$2:$K$114)</f>
        <v>93.27272727272727</v>
      </c>
      <c r="M28" t="e">
        <f>AVERAGE(BottomHITS_Hub_Dyn_Binary_BR!$L$2:$L$114)</f>
        <v>#DIV/0!</v>
      </c>
    </row>
    <row r="29" spans="1:13" ht="12.75">
      <c r="A29" s="5"/>
      <c r="B29" s="3" t="s">
        <v>5</v>
      </c>
      <c r="C29">
        <f>STDEV(BottomHITS_Hub_Dyn_Binary_BR!$B$2:$B$114)</f>
        <v>1138.470284370243</v>
      </c>
      <c r="D29">
        <f>STDEV(BottomHITS_Hub_Dyn_Binary_BR!$C$2:$C$114)</f>
        <v>1030.5197933734282</v>
      </c>
      <c r="E29">
        <f>STDEV(BottomHITS_Hub_Dyn_Binary_BR!$D$2:$D$114)</f>
        <v>922.0364343315387</v>
      </c>
      <c r="F29">
        <f>STDEV(BottomHITS_Hub_Dyn_Binary_BR!$E$2:$E$114)</f>
        <v>816.2238205517941</v>
      </c>
      <c r="G29">
        <f>STDEV(BottomHITS_Hub_Dyn_Binary_BR!$F$2:$F$114)</f>
        <v>708.1715874708224</v>
      </c>
      <c r="H29">
        <f>STDEV(BottomHITS_Hub_Dyn_Binary_BR!$G$2:$G$114)</f>
        <v>600.0115835771361</v>
      </c>
      <c r="I29">
        <f>STDEV(BottomHITS_Hub_Dyn_Binary_BR!$H$2:$H$114)</f>
        <v>483.0065483477418</v>
      </c>
      <c r="J29">
        <f>STDEV(BottomHITS_Hub_Dyn_Binary_BR!$I$2:$I$114)</f>
        <v>383.1923546755835</v>
      </c>
      <c r="K29">
        <f>STDEV(BottomHITS_Hub_Dyn_Binary_BR!$J$2:$J$114)</f>
        <v>242.9483603507162</v>
      </c>
      <c r="L29">
        <f>STDEV(BottomHITS_Hub_Dyn_Binary_BR!$K$2:$K$114)</f>
        <v>118.1338993761663</v>
      </c>
      <c r="M29" t="e">
        <f>STDEV(BottomHITS_Hub_Dyn_Binary_BR!$L$2:$L$114)</f>
        <v>#DIV/0!</v>
      </c>
    </row>
    <row r="30" spans="1:13" ht="12.75">
      <c r="A30" s="5">
        <v>0.01</v>
      </c>
      <c r="B30" s="4" t="s">
        <v>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7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1</v>
      </c>
      <c r="F31" s="5">
        <f t="shared" si="0"/>
        <v>1</v>
      </c>
      <c r="G31" s="5">
        <f t="shared" si="0"/>
        <v>1</v>
      </c>
      <c r="H31" s="5">
        <f t="shared" si="0"/>
        <v>1</v>
      </c>
      <c r="I31" s="5">
        <f t="shared" si="0"/>
        <v>1</v>
      </c>
      <c r="J31" s="5">
        <f t="shared" si="0"/>
        <v>1</v>
      </c>
      <c r="K31" s="5">
        <f t="shared" si="0"/>
        <v>1</v>
      </c>
      <c r="L31" s="5">
        <f t="shared" si="0"/>
        <v>1</v>
      </c>
      <c r="M31" s="5">
        <f t="shared" si="0"/>
        <v>0</v>
      </c>
    </row>
    <row r="32" spans="1:13" ht="12.75">
      <c r="A32" s="5"/>
      <c r="B32" s="4" t="s">
        <v>8</v>
      </c>
      <c r="C32" s="5">
        <f aca="true" t="shared" si="1" ref="C32:M32">IF(C24&gt;0,IF(C23&gt;0,C24-C23,C24),0)</f>
        <v>62.5</v>
      </c>
      <c r="D32" s="5">
        <f t="shared" si="1"/>
        <v>60</v>
      </c>
      <c r="E32" s="5">
        <f t="shared" si="1"/>
        <v>56</v>
      </c>
      <c r="F32" s="5">
        <f t="shared" si="1"/>
        <v>49</v>
      </c>
      <c r="G32" s="5">
        <f t="shared" si="1"/>
        <v>41.5</v>
      </c>
      <c r="H32" s="5">
        <f t="shared" si="1"/>
        <v>38.5</v>
      </c>
      <c r="I32" s="5">
        <f t="shared" si="1"/>
        <v>35.25</v>
      </c>
      <c r="J32" s="5">
        <f t="shared" si="1"/>
        <v>28</v>
      </c>
      <c r="K32" s="5">
        <f t="shared" si="1"/>
        <v>14.75</v>
      </c>
      <c r="L32" s="5">
        <f t="shared" si="1"/>
        <v>12.5</v>
      </c>
      <c r="M32" s="5" t="e">
        <f t="shared" si="1"/>
        <v>#NUM!</v>
      </c>
    </row>
    <row r="33" spans="1:13" ht="12.75">
      <c r="A33" s="5"/>
      <c r="B33" s="4" t="s">
        <v>9</v>
      </c>
      <c r="C33" s="5">
        <f aca="true" t="shared" si="2" ref="C33:M33">IF(AND(C25&gt;C24,C25&gt;0),C25-IF(C24&gt;0,C24,0)-IF(C26&gt;C25,C30/2,0),0)</f>
        <v>127.5</v>
      </c>
      <c r="D33" s="5">
        <f t="shared" si="2"/>
        <v>118</v>
      </c>
      <c r="E33" s="5">
        <f t="shared" si="2"/>
        <v>108</v>
      </c>
      <c r="F33" s="5">
        <f t="shared" si="2"/>
        <v>102</v>
      </c>
      <c r="G33" s="5">
        <f t="shared" si="2"/>
        <v>86.5</v>
      </c>
      <c r="H33" s="5">
        <f t="shared" si="2"/>
        <v>68.5</v>
      </c>
      <c r="I33" s="5">
        <f t="shared" si="2"/>
        <v>47.25</v>
      </c>
      <c r="J33" s="5">
        <f t="shared" si="2"/>
        <v>49</v>
      </c>
      <c r="K33" s="5">
        <f t="shared" si="2"/>
        <v>29.75</v>
      </c>
      <c r="L33" s="5">
        <f t="shared" si="2"/>
        <v>53.5</v>
      </c>
      <c r="M33" s="5" t="e">
        <f t="shared" si="2"/>
        <v>#NUM!</v>
      </c>
    </row>
    <row r="34" spans="1:13" ht="12.75">
      <c r="A34" s="5"/>
      <c r="B34" s="4" t="s">
        <v>2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10</v>
      </c>
      <c r="C35" s="5">
        <f aca="true" t="shared" si="4" ref="C35:M35">IF(AND(C26&gt;C25,C26&gt;0),C26-IF(C25&gt;0,C25+IF(C25&gt;C24,C30/2,0),0),0)</f>
        <v>165</v>
      </c>
      <c r="D35" s="5">
        <f t="shared" si="4"/>
        <v>154</v>
      </c>
      <c r="E35" s="5">
        <f t="shared" si="4"/>
        <v>149</v>
      </c>
      <c r="F35" s="5">
        <f t="shared" si="4"/>
        <v>121.5</v>
      </c>
      <c r="G35" s="5">
        <f t="shared" si="4"/>
        <v>110.5</v>
      </c>
      <c r="H35" s="5">
        <f t="shared" si="4"/>
        <v>103.5</v>
      </c>
      <c r="I35" s="5">
        <f t="shared" si="4"/>
        <v>100.5</v>
      </c>
      <c r="J35" s="5">
        <f t="shared" si="4"/>
        <v>81</v>
      </c>
      <c r="K35" s="5">
        <f t="shared" si="4"/>
        <v>61.25</v>
      </c>
      <c r="L35" s="5">
        <f t="shared" si="4"/>
        <v>29.5</v>
      </c>
      <c r="M35" s="5" t="e">
        <f t="shared" si="4"/>
        <v>#NUM!</v>
      </c>
    </row>
    <row r="36" spans="1:13" ht="12.75">
      <c r="A36" s="5"/>
      <c r="B36" s="4" t="s">
        <v>11</v>
      </c>
      <c r="C36" s="5">
        <f aca="true" t="shared" si="5" ref="C36:M36">IF(C27&gt;0,IF(C26&gt;0,C27-C26,C27),0)</f>
        <v>4392</v>
      </c>
      <c r="D36" s="5">
        <f t="shared" si="5"/>
        <v>3949</v>
      </c>
      <c r="E36" s="5">
        <f t="shared" si="5"/>
        <v>3495</v>
      </c>
      <c r="F36" s="5">
        <f t="shared" si="5"/>
        <v>3085.5</v>
      </c>
      <c r="G36" s="5">
        <f t="shared" si="5"/>
        <v>2684.5</v>
      </c>
      <c r="H36" s="5">
        <f t="shared" si="5"/>
        <v>2241.5</v>
      </c>
      <c r="I36" s="5">
        <f t="shared" si="5"/>
        <v>1794</v>
      </c>
      <c r="J36" s="5">
        <f t="shared" si="5"/>
        <v>1315</v>
      </c>
      <c r="K36" s="5">
        <f t="shared" si="5"/>
        <v>848.25</v>
      </c>
      <c r="L36" s="5">
        <f t="shared" si="5"/>
        <v>282.5</v>
      </c>
      <c r="M36" s="5">
        <f t="shared" si="5"/>
        <v>0</v>
      </c>
    </row>
    <row r="37" spans="1:13" ht="12.75">
      <c r="A37" s="5"/>
      <c r="B37" s="4" t="s">
        <v>12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13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14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15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16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17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18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19</v>
      </c>
      <c r="C44" s="5">
        <f aca="true" t="shared" si="12" ref="C44:M44">C24-C23</f>
        <v>62.5</v>
      </c>
      <c r="D44" s="5">
        <f t="shared" si="12"/>
        <v>60</v>
      </c>
      <c r="E44" s="5">
        <f t="shared" si="12"/>
        <v>56</v>
      </c>
      <c r="F44" s="5">
        <f t="shared" si="12"/>
        <v>49</v>
      </c>
      <c r="G44" s="5">
        <f t="shared" si="12"/>
        <v>41.5</v>
      </c>
      <c r="H44" s="5">
        <f t="shared" si="12"/>
        <v>38.5</v>
      </c>
      <c r="I44" s="5">
        <f t="shared" si="12"/>
        <v>35.25</v>
      </c>
      <c r="J44" s="5">
        <f t="shared" si="12"/>
        <v>28</v>
      </c>
      <c r="K44" s="5">
        <f t="shared" si="12"/>
        <v>14.75</v>
      </c>
      <c r="L44" s="5">
        <f t="shared" si="12"/>
        <v>12.5</v>
      </c>
      <c r="M44" s="5" t="e">
        <f t="shared" si="12"/>
        <v>#NUM!</v>
      </c>
    </row>
    <row r="45" spans="1:13" ht="12.75">
      <c r="A45" s="5"/>
      <c r="B45" s="4" t="s">
        <v>20</v>
      </c>
      <c r="C45" s="5">
        <f aca="true" t="shared" si="13" ref="C45:M45">C28</f>
        <v>580.1282051282051</v>
      </c>
      <c r="D45" s="5">
        <f t="shared" si="13"/>
        <v>529.5384615384615</v>
      </c>
      <c r="E45" s="5">
        <f t="shared" si="13"/>
        <v>477.84615384615387</v>
      </c>
      <c r="F45" s="5">
        <f t="shared" si="13"/>
        <v>424.87179487179486</v>
      </c>
      <c r="G45" s="5">
        <f t="shared" si="13"/>
        <v>370.28205128205127</v>
      </c>
      <c r="H45" s="5">
        <f t="shared" si="13"/>
        <v>320.2105263157895</v>
      </c>
      <c r="I45" s="5">
        <f t="shared" si="13"/>
        <v>260.1578947368421</v>
      </c>
      <c r="J45" s="5">
        <f t="shared" si="13"/>
        <v>221.45454545454547</v>
      </c>
      <c r="K45" s="5">
        <f t="shared" si="13"/>
        <v>137.08333333333334</v>
      </c>
      <c r="L45" s="5">
        <f t="shared" si="13"/>
        <v>93.27272727272727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V114"/>
  <sheetViews>
    <sheetView tabSelected="1" zoomScalePageLayoutView="0" workbookViewId="0" topLeftCell="A1">
      <selection activeCell="A2" sqref="A1:A2"/>
    </sheetView>
  </sheetViews>
  <sheetFormatPr defaultColWidth="9.140625" defaultRowHeight="12.75"/>
  <cols>
    <col min="1" max="1" width="10.00390625" style="0" bestFit="1" customWidth="1"/>
  </cols>
  <sheetData>
    <row r="1" spans="1:22" ht="12.75">
      <c r="A1" s="1" t="s">
        <v>21</v>
      </c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  <c r="M1" s="2"/>
      <c r="N1" s="2"/>
      <c r="O1" s="2"/>
      <c r="P1" s="2"/>
      <c r="Q1" s="2"/>
      <c r="R1" s="2"/>
      <c r="S1" s="2"/>
      <c r="T1" s="2"/>
      <c r="U1" s="2"/>
      <c r="V1" s="2"/>
    </row>
    <row r="2" spans="1:11" ht="12.75">
      <c r="A2" t="s">
        <v>22</v>
      </c>
      <c r="B2">
        <v>30</v>
      </c>
      <c r="C2">
        <v>30</v>
      </c>
      <c r="D2">
        <v>24</v>
      </c>
      <c r="E2">
        <v>22</v>
      </c>
      <c r="F2">
        <v>18</v>
      </c>
      <c r="G2">
        <v>16</v>
      </c>
      <c r="H2">
        <v>15</v>
      </c>
      <c r="I2">
        <v>13</v>
      </c>
      <c r="J2">
        <v>11</v>
      </c>
      <c r="K2">
        <v>6</v>
      </c>
    </row>
    <row r="5" spans="2:8" ht="12.75">
      <c r="B5">
        <v>191</v>
      </c>
      <c r="C5">
        <v>176</v>
      </c>
      <c r="D5">
        <v>159</v>
      </c>
      <c r="E5">
        <v>136</v>
      </c>
      <c r="F5">
        <v>119</v>
      </c>
      <c r="G5">
        <v>95</v>
      </c>
      <c r="H5">
        <v>79</v>
      </c>
    </row>
    <row r="7" spans="2:7" ht="12.75">
      <c r="B7">
        <v>275</v>
      </c>
      <c r="C7">
        <v>251</v>
      </c>
      <c r="D7">
        <v>228</v>
      </c>
      <c r="E7">
        <v>201</v>
      </c>
      <c r="F7">
        <v>167</v>
      </c>
      <c r="G7">
        <v>136</v>
      </c>
    </row>
    <row r="8" spans="2:8" ht="12.75">
      <c r="B8">
        <v>101</v>
      </c>
      <c r="C8">
        <v>95</v>
      </c>
      <c r="D8">
        <v>87</v>
      </c>
      <c r="E8">
        <v>75</v>
      </c>
      <c r="F8">
        <v>71</v>
      </c>
      <c r="G8">
        <v>59</v>
      </c>
      <c r="H8">
        <v>52</v>
      </c>
    </row>
    <row r="11" spans="2:10" ht="12.75">
      <c r="B11">
        <v>146</v>
      </c>
      <c r="C11">
        <v>133</v>
      </c>
      <c r="D11">
        <v>124</v>
      </c>
      <c r="E11">
        <v>109</v>
      </c>
      <c r="F11">
        <v>91</v>
      </c>
      <c r="G11">
        <v>78</v>
      </c>
      <c r="H11">
        <v>330</v>
      </c>
      <c r="I11">
        <v>263</v>
      </c>
      <c r="J11">
        <v>182</v>
      </c>
    </row>
    <row r="17" spans="2:11" ht="12.75">
      <c r="B17">
        <v>251</v>
      </c>
      <c r="C17">
        <v>238</v>
      </c>
      <c r="D17">
        <v>213</v>
      </c>
      <c r="E17">
        <v>181</v>
      </c>
      <c r="F17">
        <v>156</v>
      </c>
      <c r="G17">
        <v>128</v>
      </c>
      <c r="H17">
        <v>377</v>
      </c>
      <c r="I17">
        <v>291</v>
      </c>
      <c r="J17">
        <v>199</v>
      </c>
      <c r="K17">
        <v>105</v>
      </c>
    </row>
    <row r="23" spans="2:8" ht="12.75">
      <c r="B23">
        <v>61</v>
      </c>
      <c r="C23">
        <v>57</v>
      </c>
      <c r="D23">
        <v>47</v>
      </c>
      <c r="E23">
        <v>44</v>
      </c>
      <c r="F23">
        <v>41</v>
      </c>
      <c r="G23">
        <v>36</v>
      </c>
      <c r="H23">
        <v>30</v>
      </c>
    </row>
    <row r="24" spans="2:10" ht="12.75">
      <c r="B24">
        <v>192</v>
      </c>
      <c r="C24">
        <v>175</v>
      </c>
      <c r="D24">
        <v>158</v>
      </c>
      <c r="E24">
        <v>148</v>
      </c>
      <c r="F24">
        <v>227</v>
      </c>
      <c r="G24">
        <v>199</v>
      </c>
      <c r="H24">
        <v>171</v>
      </c>
      <c r="I24">
        <v>132</v>
      </c>
      <c r="J24">
        <v>100</v>
      </c>
    </row>
    <row r="27" spans="2:10" ht="12.75">
      <c r="B27">
        <v>231</v>
      </c>
      <c r="C27">
        <v>207</v>
      </c>
      <c r="D27">
        <v>194</v>
      </c>
      <c r="E27">
        <v>181</v>
      </c>
      <c r="F27">
        <v>164</v>
      </c>
      <c r="G27">
        <v>144</v>
      </c>
      <c r="H27">
        <v>109</v>
      </c>
      <c r="I27">
        <v>98</v>
      </c>
      <c r="J27">
        <v>78</v>
      </c>
    </row>
    <row r="48" spans="2:8" ht="12.75">
      <c r="B48">
        <v>283</v>
      </c>
      <c r="C48">
        <v>266</v>
      </c>
      <c r="D48">
        <v>240</v>
      </c>
      <c r="E48">
        <v>206</v>
      </c>
      <c r="F48">
        <v>179</v>
      </c>
      <c r="G48">
        <v>152</v>
      </c>
      <c r="H48">
        <v>113</v>
      </c>
    </row>
    <row r="55" spans="2:11" ht="12.75">
      <c r="B55">
        <v>224</v>
      </c>
      <c r="C55">
        <v>208</v>
      </c>
      <c r="D55">
        <v>182</v>
      </c>
      <c r="E55">
        <v>165</v>
      </c>
      <c r="F55">
        <v>141</v>
      </c>
      <c r="G55">
        <v>126</v>
      </c>
      <c r="H55">
        <v>104</v>
      </c>
      <c r="I55">
        <v>85</v>
      </c>
      <c r="J55">
        <v>58</v>
      </c>
      <c r="K55">
        <v>37</v>
      </c>
    </row>
    <row r="61" spans="2:7" ht="12.75">
      <c r="B61">
        <v>6</v>
      </c>
      <c r="C61">
        <v>5</v>
      </c>
      <c r="D61">
        <v>5</v>
      </c>
      <c r="E61">
        <v>128</v>
      </c>
      <c r="F61">
        <v>109</v>
      </c>
      <c r="G61">
        <v>87</v>
      </c>
    </row>
    <row r="63" spans="2:10" ht="12.75">
      <c r="B63">
        <v>55</v>
      </c>
      <c r="C63">
        <v>51</v>
      </c>
      <c r="D63">
        <v>43</v>
      </c>
      <c r="E63">
        <v>37</v>
      </c>
      <c r="F63">
        <v>36</v>
      </c>
      <c r="G63">
        <v>33</v>
      </c>
      <c r="H63">
        <v>25</v>
      </c>
      <c r="I63">
        <v>20</v>
      </c>
      <c r="J63">
        <v>14</v>
      </c>
    </row>
    <row r="64" ht="12.75">
      <c r="B64">
        <v>163</v>
      </c>
    </row>
    <row r="65" spans="2:3" ht="12.75">
      <c r="B65">
        <v>77</v>
      </c>
      <c r="C65">
        <v>70</v>
      </c>
    </row>
    <row r="66" spans="2:11" ht="12.75">
      <c r="B66">
        <v>1000</v>
      </c>
      <c r="C66">
        <v>917</v>
      </c>
      <c r="D66">
        <v>833</v>
      </c>
      <c r="E66">
        <v>731</v>
      </c>
      <c r="F66">
        <v>637</v>
      </c>
      <c r="G66">
        <v>533</v>
      </c>
      <c r="H66">
        <v>444</v>
      </c>
      <c r="I66">
        <v>354</v>
      </c>
      <c r="J66">
        <v>244</v>
      </c>
      <c r="K66">
        <v>140</v>
      </c>
    </row>
    <row r="67" spans="2:11" ht="12.75">
      <c r="B67">
        <v>66</v>
      </c>
      <c r="C67">
        <v>58</v>
      </c>
      <c r="D67">
        <v>46</v>
      </c>
      <c r="E67">
        <v>38</v>
      </c>
      <c r="F67">
        <v>35</v>
      </c>
      <c r="G67">
        <v>26</v>
      </c>
      <c r="H67">
        <v>21</v>
      </c>
      <c r="I67">
        <v>14</v>
      </c>
      <c r="J67">
        <v>11</v>
      </c>
      <c r="K67">
        <v>6</v>
      </c>
    </row>
    <row r="73" spans="2:11" ht="12.75">
      <c r="B73">
        <v>103</v>
      </c>
      <c r="C73">
        <v>97</v>
      </c>
      <c r="D73">
        <v>88</v>
      </c>
      <c r="E73">
        <v>80</v>
      </c>
      <c r="F73">
        <v>72</v>
      </c>
      <c r="G73">
        <v>58</v>
      </c>
      <c r="H73">
        <v>49</v>
      </c>
      <c r="I73">
        <v>41</v>
      </c>
      <c r="J73">
        <v>24</v>
      </c>
      <c r="K73">
        <v>15</v>
      </c>
    </row>
    <row r="74" spans="2:10" ht="12.75">
      <c r="B74">
        <v>3190</v>
      </c>
      <c r="C74">
        <v>2897</v>
      </c>
      <c r="D74">
        <v>2597</v>
      </c>
      <c r="E74">
        <v>2295</v>
      </c>
      <c r="F74">
        <v>1994</v>
      </c>
      <c r="G74">
        <v>1677</v>
      </c>
      <c r="H74">
        <v>1346</v>
      </c>
      <c r="I74">
        <v>1025</v>
      </c>
      <c r="J74">
        <v>674</v>
      </c>
    </row>
    <row r="75" spans="2:9" ht="12.75">
      <c r="B75">
        <v>440</v>
      </c>
      <c r="C75">
        <v>410</v>
      </c>
      <c r="D75">
        <v>369</v>
      </c>
      <c r="E75">
        <v>320</v>
      </c>
      <c r="F75">
        <v>270</v>
      </c>
      <c r="G75">
        <v>222</v>
      </c>
      <c r="H75">
        <v>180</v>
      </c>
      <c r="I75">
        <v>125</v>
      </c>
    </row>
    <row r="78" spans="2:8" ht="12.75">
      <c r="B78">
        <v>116</v>
      </c>
      <c r="C78">
        <v>113</v>
      </c>
      <c r="D78">
        <v>105</v>
      </c>
      <c r="E78">
        <v>96</v>
      </c>
      <c r="F78">
        <v>85</v>
      </c>
      <c r="G78">
        <v>73</v>
      </c>
      <c r="H78">
        <v>62</v>
      </c>
    </row>
    <row r="79" spans="2:10" ht="12.75">
      <c r="B79">
        <v>1933</v>
      </c>
      <c r="C79">
        <v>1758</v>
      </c>
      <c r="D79">
        <v>1578</v>
      </c>
      <c r="E79">
        <v>1383</v>
      </c>
      <c r="F79">
        <v>1221</v>
      </c>
      <c r="G79">
        <v>1033</v>
      </c>
      <c r="H79">
        <v>898</v>
      </c>
      <c r="I79">
        <v>676</v>
      </c>
      <c r="J79">
        <v>459</v>
      </c>
    </row>
    <row r="82" spans="2:11" ht="12.75">
      <c r="B82">
        <v>451</v>
      </c>
      <c r="C82">
        <v>412</v>
      </c>
      <c r="D82">
        <v>369</v>
      </c>
      <c r="E82">
        <v>332</v>
      </c>
      <c r="F82">
        <v>286</v>
      </c>
      <c r="G82">
        <v>246</v>
      </c>
      <c r="H82">
        <v>185</v>
      </c>
      <c r="I82">
        <v>133</v>
      </c>
      <c r="J82">
        <v>71</v>
      </c>
      <c r="K82">
        <v>21</v>
      </c>
    </row>
    <row r="84" spans="2:6" ht="12.75">
      <c r="B84">
        <v>292</v>
      </c>
      <c r="C84">
        <v>271</v>
      </c>
      <c r="D84">
        <v>255</v>
      </c>
      <c r="E84">
        <v>231</v>
      </c>
      <c r="F84">
        <v>206</v>
      </c>
    </row>
    <row r="85" spans="2:7" ht="12.75">
      <c r="B85">
        <v>2</v>
      </c>
      <c r="C85">
        <v>2</v>
      </c>
      <c r="D85">
        <v>2</v>
      </c>
      <c r="E85">
        <v>2</v>
      </c>
      <c r="F85">
        <v>2</v>
      </c>
      <c r="G85">
        <v>2</v>
      </c>
    </row>
    <row r="86" spans="2:11" ht="12.75">
      <c r="B86">
        <v>1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  <c r="K86">
        <v>1</v>
      </c>
    </row>
    <row r="87" spans="2:5" ht="12.75">
      <c r="B87">
        <v>4644</v>
      </c>
      <c r="C87">
        <v>4208</v>
      </c>
      <c r="D87">
        <v>3763</v>
      </c>
      <c r="E87">
        <v>3309</v>
      </c>
    </row>
    <row r="88" spans="2:3" ht="12.75">
      <c r="B88">
        <v>1034</v>
      </c>
      <c r="C88">
        <v>933</v>
      </c>
    </row>
    <row r="89" spans="2:3" ht="12.75">
      <c r="B89">
        <v>20</v>
      </c>
      <c r="C89">
        <v>20</v>
      </c>
    </row>
    <row r="90" spans="2:8" ht="12.75">
      <c r="B90">
        <v>4748</v>
      </c>
      <c r="C90">
        <v>4274</v>
      </c>
      <c r="D90">
        <v>3799</v>
      </c>
      <c r="E90">
        <v>3329</v>
      </c>
      <c r="F90">
        <v>2854</v>
      </c>
      <c r="G90">
        <v>2379</v>
      </c>
      <c r="H90">
        <v>1918</v>
      </c>
    </row>
    <row r="91" spans="2:5" ht="12.75">
      <c r="B91">
        <v>41</v>
      </c>
      <c r="C91">
        <v>38</v>
      </c>
      <c r="D91">
        <v>37</v>
      </c>
      <c r="E91">
        <v>47</v>
      </c>
    </row>
    <row r="94" spans="2:5" ht="12.75">
      <c r="B94">
        <v>958</v>
      </c>
      <c r="C94">
        <v>897</v>
      </c>
      <c r="D94">
        <v>817</v>
      </c>
      <c r="E94">
        <v>729</v>
      </c>
    </row>
    <row r="95" spans="2:11" ht="12.75">
      <c r="B95">
        <v>9</v>
      </c>
      <c r="C95">
        <v>9</v>
      </c>
      <c r="D95">
        <v>9</v>
      </c>
      <c r="E95">
        <v>7</v>
      </c>
      <c r="F95">
        <v>6</v>
      </c>
      <c r="G95">
        <v>5</v>
      </c>
      <c r="H95">
        <v>3</v>
      </c>
      <c r="I95">
        <v>3</v>
      </c>
      <c r="J95">
        <v>3</v>
      </c>
      <c r="K95">
        <v>3</v>
      </c>
    </row>
    <row r="100" spans="2:11" ht="12.75">
      <c r="B100">
        <v>98</v>
      </c>
      <c r="C100">
        <v>95</v>
      </c>
      <c r="D100">
        <v>93</v>
      </c>
      <c r="E100">
        <v>82</v>
      </c>
      <c r="F100">
        <v>75</v>
      </c>
      <c r="G100">
        <v>64</v>
      </c>
      <c r="H100">
        <v>54</v>
      </c>
      <c r="I100">
        <v>46</v>
      </c>
      <c r="J100">
        <v>15</v>
      </c>
      <c r="K100">
        <v>15</v>
      </c>
    </row>
    <row r="104" spans="2:5" ht="12.75">
      <c r="B104">
        <v>325</v>
      </c>
      <c r="C104">
        <v>282</v>
      </c>
      <c r="D104">
        <v>254</v>
      </c>
      <c r="E104">
        <v>223</v>
      </c>
    </row>
    <row r="106" spans="2:10" ht="12.75">
      <c r="B106">
        <v>134</v>
      </c>
      <c r="C106">
        <v>121</v>
      </c>
      <c r="D106">
        <v>107</v>
      </c>
      <c r="E106">
        <v>95</v>
      </c>
      <c r="F106">
        <v>86</v>
      </c>
      <c r="G106">
        <v>73</v>
      </c>
      <c r="H106">
        <v>59</v>
      </c>
      <c r="I106">
        <v>46</v>
      </c>
      <c r="J106">
        <v>30</v>
      </c>
    </row>
    <row r="107" spans="2:10" ht="12.75">
      <c r="B107">
        <v>323</v>
      </c>
      <c r="C107">
        <v>288</v>
      </c>
      <c r="D107">
        <v>255</v>
      </c>
      <c r="E107">
        <v>222</v>
      </c>
      <c r="F107">
        <v>197</v>
      </c>
      <c r="G107">
        <v>165</v>
      </c>
      <c r="H107">
        <v>129</v>
      </c>
      <c r="I107">
        <v>99</v>
      </c>
      <c r="J107">
        <v>63</v>
      </c>
    </row>
    <row r="109" spans="2:6" ht="12.75">
      <c r="B109">
        <v>24</v>
      </c>
      <c r="C109">
        <v>23</v>
      </c>
      <c r="D109">
        <v>23</v>
      </c>
      <c r="E109">
        <v>62</v>
      </c>
      <c r="F109">
        <v>58</v>
      </c>
    </row>
    <row r="114" spans="2:11" ht="12.75">
      <c r="B114">
        <v>387</v>
      </c>
      <c r="C114">
        <v>361</v>
      </c>
      <c r="D114">
        <v>339</v>
      </c>
      <c r="E114">
        <v>304</v>
      </c>
      <c r="F114">
        <v>269</v>
      </c>
      <c r="G114">
        <v>214</v>
      </c>
      <c r="H114">
        <v>172</v>
      </c>
      <c r="I114">
        <v>109</v>
      </c>
      <c r="J114">
        <v>76</v>
      </c>
      <c r="K114">
        <v>62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B1:L114"/>
  <sheetViews>
    <sheetView zoomScalePageLayoutView="0" workbookViewId="0" topLeftCell="A1">
      <selection activeCell="B1" sqref="B1:L1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4" ht="12.75">
      <c r="B2">
        <v>30</v>
      </c>
      <c r="C2">
        <v>99</v>
      </c>
      <c r="D2">
        <v>241</v>
      </c>
    </row>
    <row r="5" spans="2:5" ht="12.75">
      <c r="B5">
        <v>191</v>
      </c>
      <c r="C5">
        <v>180</v>
      </c>
      <c r="D5">
        <v>159</v>
      </c>
      <c r="E5">
        <v>127</v>
      </c>
    </row>
    <row r="7" spans="2:6" ht="12.75">
      <c r="B7">
        <v>275</v>
      </c>
      <c r="C7">
        <v>253</v>
      </c>
      <c r="D7">
        <v>226</v>
      </c>
      <c r="E7">
        <v>201</v>
      </c>
      <c r="F7">
        <v>174</v>
      </c>
    </row>
    <row r="8" spans="2:5" ht="12.75">
      <c r="B8">
        <v>101</v>
      </c>
      <c r="C8">
        <v>86</v>
      </c>
      <c r="D8">
        <v>65</v>
      </c>
      <c r="E8">
        <v>57</v>
      </c>
    </row>
    <row r="11" spans="2:10" ht="12.75">
      <c r="B11">
        <v>146</v>
      </c>
      <c r="C11">
        <v>130</v>
      </c>
      <c r="D11">
        <v>117</v>
      </c>
      <c r="E11">
        <v>99</v>
      </c>
      <c r="F11">
        <v>84</v>
      </c>
      <c r="G11">
        <v>233</v>
      </c>
      <c r="H11">
        <v>185</v>
      </c>
      <c r="I11">
        <v>141</v>
      </c>
      <c r="J11">
        <v>93</v>
      </c>
    </row>
    <row r="17" spans="2:6" ht="12.75">
      <c r="B17">
        <v>251</v>
      </c>
      <c r="C17">
        <v>237</v>
      </c>
      <c r="D17">
        <v>205</v>
      </c>
      <c r="E17">
        <v>183</v>
      </c>
      <c r="F17">
        <v>152</v>
      </c>
    </row>
    <row r="23" spans="2:5" ht="12.75">
      <c r="B23">
        <v>61</v>
      </c>
      <c r="C23">
        <v>50</v>
      </c>
      <c r="D23">
        <v>43</v>
      </c>
      <c r="E23">
        <v>40</v>
      </c>
    </row>
    <row r="24" spans="2:8" ht="12.75">
      <c r="B24">
        <v>192</v>
      </c>
      <c r="C24">
        <v>176</v>
      </c>
      <c r="D24">
        <v>136</v>
      </c>
      <c r="E24">
        <v>118</v>
      </c>
      <c r="F24">
        <v>96</v>
      </c>
      <c r="G24">
        <v>82</v>
      </c>
      <c r="H24">
        <v>67</v>
      </c>
    </row>
    <row r="27" spans="2:6" ht="12.75">
      <c r="B27">
        <v>231</v>
      </c>
      <c r="C27">
        <v>172</v>
      </c>
      <c r="D27">
        <v>157</v>
      </c>
      <c r="E27">
        <v>138</v>
      </c>
      <c r="F27">
        <v>313</v>
      </c>
    </row>
    <row r="48" spans="2:11" ht="12.75">
      <c r="B48">
        <v>283</v>
      </c>
      <c r="C48">
        <v>267</v>
      </c>
      <c r="D48">
        <v>246</v>
      </c>
      <c r="E48">
        <v>214</v>
      </c>
      <c r="F48">
        <v>224</v>
      </c>
      <c r="G48">
        <v>205</v>
      </c>
      <c r="H48">
        <v>166</v>
      </c>
      <c r="I48">
        <v>116</v>
      </c>
      <c r="J48">
        <v>66</v>
      </c>
      <c r="K48">
        <v>27</v>
      </c>
    </row>
    <row r="55" spans="2:10" ht="12.75">
      <c r="B55">
        <v>224</v>
      </c>
      <c r="C55">
        <v>934</v>
      </c>
      <c r="D55">
        <v>831</v>
      </c>
      <c r="E55">
        <v>713</v>
      </c>
      <c r="F55">
        <v>586</v>
      </c>
      <c r="G55">
        <v>481</v>
      </c>
      <c r="H55">
        <v>389</v>
      </c>
      <c r="I55">
        <v>297</v>
      </c>
      <c r="J55">
        <v>203</v>
      </c>
    </row>
    <row r="61" spans="2:9" ht="12.75">
      <c r="B61">
        <v>6</v>
      </c>
      <c r="C61">
        <v>6</v>
      </c>
      <c r="D61">
        <v>6</v>
      </c>
      <c r="E61">
        <v>5</v>
      </c>
      <c r="F61">
        <v>5</v>
      </c>
      <c r="G61">
        <v>5</v>
      </c>
      <c r="H61">
        <v>3</v>
      </c>
      <c r="I61">
        <v>2</v>
      </c>
    </row>
    <row r="63" spans="2:3" ht="12.75">
      <c r="B63">
        <v>55</v>
      </c>
      <c r="C63">
        <v>50</v>
      </c>
    </row>
    <row r="64" spans="2:11" ht="12.75">
      <c r="B64">
        <v>163</v>
      </c>
      <c r="C64">
        <v>143</v>
      </c>
      <c r="D64">
        <v>132</v>
      </c>
      <c r="E64">
        <v>113</v>
      </c>
      <c r="F64">
        <v>87</v>
      </c>
      <c r="G64">
        <v>71</v>
      </c>
      <c r="H64">
        <v>50</v>
      </c>
      <c r="I64">
        <v>36</v>
      </c>
      <c r="J64">
        <v>22</v>
      </c>
      <c r="K64">
        <v>13</v>
      </c>
    </row>
    <row r="65" spans="2:10" ht="12.75">
      <c r="B65">
        <v>77</v>
      </c>
      <c r="C65">
        <v>70</v>
      </c>
      <c r="D65">
        <v>54</v>
      </c>
      <c r="E65">
        <v>39</v>
      </c>
      <c r="F65">
        <v>31</v>
      </c>
      <c r="G65">
        <v>24</v>
      </c>
      <c r="H65">
        <v>19</v>
      </c>
      <c r="I65">
        <v>14</v>
      </c>
      <c r="J65">
        <v>10</v>
      </c>
    </row>
    <row r="66" ht="12.75">
      <c r="B66">
        <v>1000</v>
      </c>
    </row>
    <row r="67" spans="2:7" ht="12.75">
      <c r="B67">
        <v>66</v>
      </c>
      <c r="C67">
        <v>92</v>
      </c>
      <c r="D67">
        <v>83</v>
      </c>
      <c r="E67">
        <v>74</v>
      </c>
      <c r="F67">
        <v>62</v>
      </c>
      <c r="G67">
        <v>422</v>
      </c>
    </row>
    <row r="73" ht="12.75">
      <c r="B73">
        <v>103</v>
      </c>
    </row>
    <row r="74" spans="2:3" ht="12.75">
      <c r="B74">
        <v>3190</v>
      </c>
      <c r="C74">
        <v>2844</v>
      </c>
    </row>
    <row r="75" spans="2:8" ht="12.75">
      <c r="B75">
        <v>440</v>
      </c>
      <c r="C75">
        <v>409</v>
      </c>
      <c r="D75">
        <v>363</v>
      </c>
      <c r="E75">
        <v>3103</v>
      </c>
      <c r="F75">
        <v>2651</v>
      </c>
      <c r="G75">
        <v>2210</v>
      </c>
      <c r="H75">
        <v>1770</v>
      </c>
    </row>
    <row r="78" spans="2:5" ht="12.75">
      <c r="B78">
        <v>116</v>
      </c>
      <c r="C78">
        <v>94</v>
      </c>
      <c r="D78">
        <v>84</v>
      </c>
      <c r="E78">
        <v>71</v>
      </c>
    </row>
    <row r="79" spans="2:8" ht="12.75">
      <c r="B79">
        <v>1933</v>
      </c>
      <c r="C79">
        <v>1733</v>
      </c>
      <c r="D79">
        <v>1519</v>
      </c>
      <c r="E79">
        <v>1317</v>
      </c>
      <c r="F79">
        <v>1120</v>
      </c>
      <c r="G79">
        <v>931</v>
      </c>
      <c r="H79">
        <v>737</v>
      </c>
    </row>
    <row r="82" ht="12.75">
      <c r="B82">
        <v>451</v>
      </c>
    </row>
    <row r="84" spans="2:7" ht="12.75">
      <c r="B84">
        <v>292</v>
      </c>
      <c r="C84">
        <v>245</v>
      </c>
      <c r="D84">
        <v>198</v>
      </c>
      <c r="E84">
        <v>160</v>
      </c>
      <c r="F84">
        <v>133</v>
      </c>
      <c r="G84">
        <v>109</v>
      </c>
    </row>
    <row r="85" spans="2:6" ht="12.75">
      <c r="B85">
        <v>2</v>
      </c>
      <c r="C85">
        <v>2</v>
      </c>
      <c r="D85">
        <v>2</v>
      </c>
      <c r="E85">
        <v>2</v>
      </c>
      <c r="F85">
        <v>1</v>
      </c>
    </row>
    <row r="86" ht="12.75">
      <c r="B86">
        <v>1</v>
      </c>
    </row>
    <row r="87" spans="2:8" ht="12.75">
      <c r="B87">
        <v>4644</v>
      </c>
      <c r="C87">
        <v>4134</v>
      </c>
      <c r="D87">
        <v>3669</v>
      </c>
      <c r="E87">
        <v>3211</v>
      </c>
      <c r="F87">
        <v>2727</v>
      </c>
      <c r="G87">
        <v>2254</v>
      </c>
      <c r="H87">
        <v>1798</v>
      </c>
    </row>
    <row r="88" spans="2:10" ht="12.75">
      <c r="B88">
        <v>1034</v>
      </c>
      <c r="C88">
        <v>914</v>
      </c>
      <c r="D88">
        <v>799</v>
      </c>
      <c r="E88">
        <v>701</v>
      </c>
      <c r="F88">
        <v>610</v>
      </c>
      <c r="G88">
        <v>517</v>
      </c>
      <c r="H88">
        <v>407</v>
      </c>
      <c r="I88">
        <v>321</v>
      </c>
      <c r="J88">
        <v>219</v>
      </c>
    </row>
    <row r="89" spans="2:10" ht="12.75">
      <c r="B89">
        <v>20</v>
      </c>
      <c r="C89">
        <v>18</v>
      </c>
      <c r="D89">
        <v>16</v>
      </c>
      <c r="E89">
        <v>9</v>
      </c>
      <c r="F89">
        <v>6</v>
      </c>
      <c r="G89">
        <v>4</v>
      </c>
      <c r="H89">
        <v>4</v>
      </c>
      <c r="I89">
        <v>2</v>
      </c>
      <c r="J89">
        <v>1</v>
      </c>
    </row>
    <row r="90" spans="2:5" ht="12.75">
      <c r="B90">
        <v>4748</v>
      </c>
      <c r="C90">
        <v>4267</v>
      </c>
      <c r="D90">
        <v>3791</v>
      </c>
      <c r="E90">
        <v>3311</v>
      </c>
    </row>
    <row r="91" spans="2:9" ht="12.75">
      <c r="B91">
        <v>41</v>
      </c>
      <c r="C91">
        <v>30</v>
      </c>
      <c r="D91">
        <v>25</v>
      </c>
      <c r="E91">
        <v>19</v>
      </c>
      <c r="F91">
        <v>17</v>
      </c>
      <c r="G91">
        <v>13</v>
      </c>
      <c r="H91">
        <v>12</v>
      </c>
      <c r="I91">
        <v>8</v>
      </c>
    </row>
    <row r="94" spans="2:8" ht="12.75">
      <c r="B94">
        <v>958</v>
      </c>
      <c r="C94">
        <v>835</v>
      </c>
      <c r="D94">
        <v>733</v>
      </c>
      <c r="E94">
        <v>644</v>
      </c>
      <c r="F94">
        <v>528</v>
      </c>
      <c r="G94">
        <v>431</v>
      </c>
      <c r="H94">
        <v>340</v>
      </c>
    </row>
    <row r="95" ht="12.75">
      <c r="B95">
        <v>9</v>
      </c>
    </row>
    <row r="100" spans="2:8" ht="12.75">
      <c r="B100">
        <v>98</v>
      </c>
      <c r="C100">
        <v>90</v>
      </c>
      <c r="D100">
        <v>167</v>
      </c>
      <c r="E100">
        <v>106</v>
      </c>
      <c r="F100">
        <v>85</v>
      </c>
      <c r="G100">
        <v>64</v>
      </c>
      <c r="H100">
        <v>44</v>
      </c>
    </row>
    <row r="104" spans="2:8" ht="12.75">
      <c r="B104">
        <v>325</v>
      </c>
      <c r="C104">
        <v>306</v>
      </c>
      <c r="D104">
        <v>274</v>
      </c>
      <c r="E104">
        <v>237</v>
      </c>
      <c r="F104">
        <v>206</v>
      </c>
      <c r="G104">
        <v>175</v>
      </c>
      <c r="H104">
        <v>138</v>
      </c>
    </row>
    <row r="106" spans="2:3" ht="12.75">
      <c r="B106">
        <v>134</v>
      </c>
      <c r="C106">
        <v>124</v>
      </c>
    </row>
    <row r="107" spans="2:3" ht="12.75">
      <c r="B107">
        <v>323</v>
      </c>
      <c r="C107">
        <v>293</v>
      </c>
    </row>
    <row r="109" spans="2:11" ht="12.75">
      <c r="B109">
        <v>24</v>
      </c>
      <c r="C109">
        <v>16</v>
      </c>
      <c r="D109">
        <v>12</v>
      </c>
      <c r="E109">
        <v>10</v>
      </c>
      <c r="F109">
        <v>9</v>
      </c>
      <c r="G109">
        <v>5</v>
      </c>
      <c r="H109">
        <v>4</v>
      </c>
      <c r="I109">
        <v>3</v>
      </c>
      <c r="J109">
        <v>899</v>
      </c>
      <c r="K109">
        <v>443</v>
      </c>
    </row>
    <row r="114" spans="2:6" ht="12.75">
      <c r="B114">
        <v>387</v>
      </c>
      <c r="C114">
        <v>353</v>
      </c>
      <c r="D114">
        <v>490</v>
      </c>
      <c r="E114">
        <v>431</v>
      </c>
      <c r="F114">
        <v>341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B1:L114"/>
  <sheetViews>
    <sheetView zoomScalePageLayoutView="0" workbookViewId="0" topLeftCell="A1">
      <selection activeCell="B1" sqref="B1:L114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11" ht="12.75">
      <c r="B2">
        <v>30</v>
      </c>
      <c r="C2">
        <v>30</v>
      </c>
      <c r="D2">
        <v>26</v>
      </c>
      <c r="E2">
        <v>23</v>
      </c>
      <c r="F2">
        <v>19</v>
      </c>
      <c r="G2">
        <v>17</v>
      </c>
      <c r="H2">
        <v>16</v>
      </c>
      <c r="I2">
        <v>15</v>
      </c>
      <c r="J2">
        <v>10</v>
      </c>
      <c r="K2">
        <v>23</v>
      </c>
    </row>
    <row r="5" spans="2:8" ht="12.75">
      <c r="B5">
        <v>191</v>
      </c>
      <c r="C5">
        <v>176</v>
      </c>
      <c r="D5">
        <v>154</v>
      </c>
      <c r="E5">
        <v>136</v>
      </c>
      <c r="F5">
        <v>115</v>
      </c>
      <c r="G5">
        <v>91</v>
      </c>
      <c r="H5">
        <v>76</v>
      </c>
    </row>
    <row r="7" spans="2:7" ht="12.75">
      <c r="B7">
        <v>275</v>
      </c>
      <c r="C7">
        <v>248</v>
      </c>
      <c r="D7">
        <v>217</v>
      </c>
      <c r="E7">
        <v>187</v>
      </c>
      <c r="F7">
        <v>163</v>
      </c>
      <c r="G7">
        <v>128</v>
      </c>
    </row>
    <row r="8" spans="2:8" ht="12.75">
      <c r="B8">
        <v>101</v>
      </c>
      <c r="C8">
        <v>94</v>
      </c>
      <c r="D8">
        <v>87</v>
      </c>
      <c r="E8">
        <v>76</v>
      </c>
      <c r="F8">
        <v>70</v>
      </c>
      <c r="G8">
        <v>61</v>
      </c>
      <c r="H8">
        <v>51</v>
      </c>
    </row>
    <row r="11" spans="2:11" ht="12.75">
      <c r="B11">
        <v>146</v>
      </c>
      <c r="C11">
        <v>133</v>
      </c>
      <c r="D11">
        <v>124</v>
      </c>
      <c r="E11">
        <v>107</v>
      </c>
      <c r="F11">
        <v>93</v>
      </c>
      <c r="G11">
        <v>83</v>
      </c>
      <c r="H11">
        <v>332</v>
      </c>
      <c r="I11">
        <v>265</v>
      </c>
      <c r="J11">
        <v>179</v>
      </c>
      <c r="K11">
        <v>108</v>
      </c>
    </row>
    <row r="17" spans="2:11" ht="12.75">
      <c r="B17">
        <v>251</v>
      </c>
      <c r="C17">
        <v>236</v>
      </c>
      <c r="D17">
        <v>215</v>
      </c>
      <c r="E17">
        <v>185</v>
      </c>
      <c r="F17">
        <v>157</v>
      </c>
      <c r="G17">
        <v>123</v>
      </c>
      <c r="H17">
        <v>95</v>
      </c>
      <c r="I17">
        <v>70</v>
      </c>
      <c r="J17">
        <v>220</v>
      </c>
      <c r="K17">
        <v>180</v>
      </c>
    </row>
    <row r="23" spans="2:8" ht="12.75">
      <c r="B23">
        <v>61</v>
      </c>
      <c r="C23">
        <v>57</v>
      </c>
      <c r="D23">
        <v>49</v>
      </c>
      <c r="E23">
        <v>43</v>
      </c>
      <c r="F23">
        <v>41</v>
      </c>
      <c r="G23">
        <v>35</v>
      </c>
      <c r="H23">
        <v>30</v>
      </c>
    </row>
    <row r="24" spans="2:11" ht="12.75">
      <c r="B24">
        <v>192</v>
      </c>
      <c r="C24">
        <v>174</v>
      </c>
      <c r="D24">
        <v>160</v>
      </c>
      <c r="E24">
        <v>254</v>
      </c>
      <c r="F24">
        <v>222</v>
      </c>
      <c r="G24">
        <v>197</v>
      </c>
      <c r="H24">
        <v>166</v>
      </c>
      <c r="I24">
        <v>139</v>
      </c>
      <c r="J24">
        <v>103</v>
      </c>
      <c r="K24">
        <v>49</v>
      </c>
    </row>
    <row r="27" spans="2:10" ht="12.75">
      <c r="B27">
        <v>231</v>
      </c>
      <c r="C27">
        <v>209</v>
      </c>
      <c r="D27">
        <v>199</v>
      </c>
      <c r="E27">
        <v>185</v>
      </c>
      <c r="F27">
        <v>168</v>
      </c>
      <c r="G27">
        <v>146</v>
      </c>
      <c r="H27">
        <v>107</v>
      </c>
      <c r="I27">
        <v>91</v>
      </c>
      <c r="J27">
        <v>77</v>
      </c>
    </row>
    <row r="48" spans="2:8" ht="12.75">
      <c r="B48">
        <v>283</v>
      </c>
      <c r="C48">
        <v>264</v>
      </c>
      <c r="D48">
        <v>241</v>
      </c>
      <c r="E48">
        <v>210</v>
      </c>
      <c r="F48">
        <v>176</v>
      </c>
      <c r="G48">
        <v>151</v>
      </c>
      <c r="H48">
        <v>121</v>
      </c>
    </row>
    <row r="55" spans="2:11" ht="12.75">
      <c r="B55">
        <v>224</v>
      </c>
      <c r="C55">
        <v>208</v>
      </c>
      <c r="D55">
        <v>180</v>
      </c>
      <c r="E55">
        <v>156</v>
      </c>
      <c r="F55">
        <v>131</v>
      </c>
      <c r="G55">
        <v>117</v>
      </c>
      <c r="H55">
        <v>106</v>
      </c>
      <c r="I55">
        <v>78</v>
      </c>
      <c r="J55">
        <v>64</v>
      </c>
      <c r="K55">
        <v>45</v>
      </c>
    </row>
    <row r="61" spans="2:8" ht="12.75">
      <c r="B61">
        <v>6</v>
      </c>
      <c r="C61">
        <v>5</v>
      </c>
      <c r="D61">
        <v>5</v>
      </c>
      <c r="E61">
        <v>129</v>
      </c>
      <c r="F61">
        <v>111</v>
      </c>
      <c r="G61">
        <v>87</v>
      </c>
      <c r="H61">
        <v>68</v>
      </c>
    </row>
    <row r="63" spans="2:11" ht="12.75">
      <c r="B63">
        <v>55</v>
      </c>
      <c r="C63">
        <v>51</v>
      </c>
      <c r="D63">
        <v>45</v>
      </c>
      <c r="E63">
        <v>36</v>
      </c>
      <c r="F63">
        <v>35</v>
      </c>
      <c r="G63">
        <v>34</v>
      </c>
      <c r="H63">
        <v>30</v>
      </c>
      <c r="I63">
        <v>23</v>
      </c>
      <c r="J63">
        <v>17</v>
      </c>
      <c r="K63">
        <v>9</v>
      </c>
    </row>
    <row r="64" ht="12.75">
      <c r="B64">
        <v>163</v>
      </c>
    </row>
    <row r="65" spans="2:3" ht="12.75">
      <c r="B65">
        <v>77</v>
      </c>
      <c r="C65">
        <v>70</v>
      </c>
    </row>
    <row r="66" spans="2:11" ht="12.75">
      <c r="B66">
        <v>1000</v>
      </c>
      <c r="C66">
        <v>922</v>
      </c>
      <c r="D66">
        <v>836</v>
      </c>
      <c r="E66">
        <v>730</v>
      </c>
      <c r="F66">
        <v>643</v>
      </c>
      <c r="G66">
        <v>536</v>
      </c>
      <c r="H66">
        <v>441</v>
      </c>
      <c r="I66">
        <v>354</v>
      </c>
      <c r="J66">
        <v>270</v>
      </c>
      <c r="K66">
        <v>162</v>
      </c>
    </row>
    <row r="67" spans="2:11" ht="12.75">
      <c r="B67">
        <v>66</v>
      </c>
      <c r="C67">
        <v>57</v>
      </c>
      <c r="D67">
        <v>45</v>
      </c>
      <c r="E67">
        <v>38</v>
      </c>
      <c r="F67">
        <v>35</v>
      </c>
      <c r="G67">
        <v>30</v>
      </c>
      <c r="H67">
        <v>25</v>
      </c>
      <c r="I67">
        <v>15</v>
      </c>
      <c r="J67">
        <v>10</v>
      </c>
      <c r="K67">
        <v>6</v>
      </c>
    </row>
    <row r="73" spans="2:11" ht="12.75">
      <c r="B73">
        <v>103</v>
      </c>
      <c r="C73">
        <v>96</v>
      </c>
      <c r="D73">
        <v>89</v>
      </c>
      <c r="E73">
        <v>77</v>
      </c>
      <c r="F73">
        <v>69</v>
      </c>
      <c r="G73">
        <v>54</v>
      </c>
      <c r="H73">
        <v>48</v>
      </c>
      <c r="I73">
        <v>36</v>
      </c>
      <c r="J73">
        <v>27</v>
      </c>
      <c r="K73">
        <v>15</v>
      </c>
    </row>
    <row r="74" spans="2:11" ht="12.75">
      <c r="B74">
        <v>3190</v>
      </c>
      <c r="C74">
        <v>2904</v>
      </c>
      <c r="D74">
        <v>2599</v>
      </c>
      <c r="E74">
        <v>2292</v>
      </c>
      <c r="F74">
        <v>2016</v>
      </c>
      <c r="G74">
        <v>1699</v>
      </c>
      <c r="H74">
        <v>1339</v>
      </c>
      <c r="I74">
        <v>1027</v>
      </c>
      <c r="J74">
        <v>695</v>
      </c>
      <c r="K74">
        <v>351</v>
      </c>
    </row>
    <row r="75" spans="2:10" ht="12.75">
      <c r="B75">
        <v>440</v>
      </c>
      <c r="C75">
        <v>408</v>
      </c>
      <c r="D75">
        <v>369</v>
      </c>
      <c r="E75">
        <v>322</v>
      </c>
      <c r="F75">
        <v>276</v>
      </c>
      <c r="G75">
        <v>229</v>
      </c>
      <c r="H75">
        <v>180</v>
      </c>
      <c r="I75">
        <v>133</v>
      </c>
      <c r="J75">
        <v>78</v>
      </c>
    </row>
    <row r="78" spans="2:9" ht="12.75">
      <c r="B78">
        <v>116</v>
      </c>
      <c r="C78">
        <v>113</v>
      </c>
      <c r="D78">
        <v>102</v>
      </c>
      <c r="E78">
        <v>95</v>
      </c>
      <c r="F78">
        <v>81</v>
      </c>
      <c r="G78">
        <v>66</v>
      </c>
      <c r="H78">
        <v>55</v>
      </c>
      <c r="I78">
        <v>43</v>
      </c>
    </row>
    <row r="79" spans="2:8" ht="12.75">
      <c r="B79">
        <v>1933</v>
      </c>
      <c r="C79">
        <v>1750</v>
      </c>
      <c r="D79">
        <v>1579</v>
      </c>
      <c r="E79">
        <v>1397</v>
      </c>
      <c r="F79">
        <v>1227</v>
      </c>
      <c r="G79">
        <v>1032</v>
      </c>
      <c r="H79">
        <v>839</v>
      </c>
    </row>
    <row r="82" spans="2:11" ht="12.75">
      <c r="B82">
        <v>451</v>
      </c>
      <c r="C82">
        <v>416</v>
      </c>
      <c r="D82">
        <v>374</v>
      </c>
      <c r="E82">
        <v>332</v>
      </c>
      <c r="F82">
        <v>300</v>
      </c>
      <c r="G82">
        <v>249</v>
      </c>
      <c r="H82">
        <v>198</v>
      </c>
      <c r="I82">
        <v>144</v>
      </c>
      <c r="J82">
        <v>95</v>
      </c>
      <c r="K82">
        <v>42</v>
      </c>
    </row>
    <row r="84" spans="2:6" ht="12.75">
      <c r="B84">
        <v>292</v>
      </c>
      <c r="C84">
        <v>267</v>
      </c>
      <c r="D84">
        <v>254</v>
      </c>
      <c r="E84">
        <v>230</v>
      </c>
      <c r="F84">
        <v>207</v>
      </c>
    </row>
    <row r="85" spans="2:7" ht="12.75">
      <c r="B85">
        <v>2</v>
      </c>
      <c r="C85">
        <v>2</v>
      </c>
      <c r="D85">
        <v>2</v>
      </c>
      <c r="E85">
        <v>2</v>
      </c>
      <c r="F85">
        <v>2</v>
      </c>
      <c r="G85">
        <v>2</v>
      </c>
    </row>
    <row r="86" spans="2:11" ht="12.75">
      <c r="B86">
        <v>1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  <c r="K86">
        <v>1</v>
      </c>
    </row>
    <row r="87" spans="2:6" ht="12.75">
      <c r="B87">
        <v>4644</v>
      </c>
      <c r="C87">
        <v>4204</v>
      </c>
      <c r="D87">
        <v>3740</v>
      </c>
      <c r="E87">
        <v>3293</v>
      </c>
      <c r="F87">
        <v>2856</v>
      </c>
    </row>
    <row r="88" spans="2:5" ht="12.75">
      <c r="B88">
        <v>1034</v>
      </c>
      <c r="C88">
        <v>930</v>
      </c>
      <c r="D88">
        <v>819</v>
      </c>
      <c r="E88">
        <v>723</v>
      </c>
    </row>
    <row r="89" spans="2:3" ht="12.75">
      <c r="B89">
        <v>20</v>
      </c>
      <c r="C89">
        <v>20</v>
      </c>
    </row>
    <row r="90" spans="2:8" ht="12.75">
      <c r="B90">
        <v>4748</v>
      </c>
      <c r="C90">
        <v>4275</v>
      </c>
      <c r="D90">
        <v>3796</v>
      </c>
      <c r="E90">
        <v>3325</v>
      </c>
      <c r="F90">
        <v>2854</v>
      </c>
      <c r="G90">
        <v>2383</v>
      </c>
      <c r="H90">
        <v>1913</v>
      </c>
    </row>
    <row r="91" spans="2:5" ht="12.75">
      <c r="B91">
        <v>41</v>
      </c>
      <c r="C91">
        <v>38</v>
      </c>
      <c r="D91">
        <v>38</v>
      </c>
      <c r="E91">
        <v>33</v>
      </c>
    </row>
    <row r="94" spans="2:7" ht="12.75">
      <c r="B94">
        <v>958</v>
      </c>
      <c r="C94">
        <v>895</v>
      </c>
      <c r="D94">
        <v>816</v>
      </c>
      <c r="E94">
        <v>720</v>
      </c>
      <c r="F94">
        <v>616</v>
      </c>
      <c r="G94">
        <v>532</v>
      </c>
    </row>
    <row r="95" spans="2:10" ht="12.75">
      <c r="B95">
        <v>9</v>
      </c>
      <c r="C95">
        <v>9</v>
      </c>
      <c r="D95">
        <v>9</v>
      </c>
      <c r="E95">
        <v>7</v>
      </c>
      <c r="F95">
        <v>5</v>
      </c>
      <c r="G95">
        <v>5</v>
      </c>
      <c r="H95">
        <v>3</v>
      </c>
      <c r="I95">
        <v>3</v>
      </c>
      <c r="J95">
        <v>3</v>
      </c>
    </row>
    <row r="100" spans="2:10" ht="12.75">
      <c r="B100">
        <v>98</v>
      </c>
      <c r="C100">
        <v>95</v>
      </c>
      <c r="D100">
        <v>92</v>
      </c>
      <c r="E100">
        <v>88</v>
      </c>
      <c r="F100">
        <v>78</v>
      </c>
      <c r="G100">
        <v>66</v>
      </c>
      <c r="H100">
        <v>60</v>
      </c>
      <c r="I100">
        <v>48</v>
      </c>
      <c r="J100">
        <v>30</v>
      </c>
    </row>
    <row r="104" spans="2:6" ht="12.75">
      <c r="B104">
        <v>325</v>
      </c>
      <c r="C104">
        <v>280</v>
      </c>
      <c r="D104">
        <v>250</v>
      </c>
      <c r="E104">
        <v>225</v>
      </c>
      <c r="F104">
        <v>190</v>
      </c>
    </row>
    <row r="106" spans="2:10" ht="12.75">
      <c r="B106">
        <v>134</v>
      </c>
      <c r="C106">
        <v>124</v>
      </c>
      <c r="D106">
        <v>109</v>
      </c>
      <c r="E106">
        <v>102</v>
      </c>
      <c r="F106">
        <v>93</v>
      </c>
      <c r="G106">
        <v>78</v>
      </c>
      <c r="H106">
        <v>65</v>
      </c>
      <c r="I106">
        <v>52</v>
      </c>
      <c r="J106">
        <v>40</v>
      </c>
    </row>
    <row r="107" spans="2:10" ht="12.75">
      <c r="B107">
        <v>323</v>
      </c>
      <c r="C107">
        <v>289</v>
      </c>
      <c r="D107">
        <v>251</v>
      </c>
      <c r="E107">
        <v>224</v>
      </c>
      <c r="F107">
        <v>194</v>
      </c>
      <c r="G107">
        <v>162</v>
      </c>
      <c r="H107">
        <v>121</v>
      </c>
      <c r="I107">
        <v>89</v>
      </c>
      <c r="J107">
        <v>45</v>
      </c>
    </row>
    <row r="109" spans="2:6" ht="12.75">
      <c r="B109">
        <v>24</v>
      </c>
      <c r="C109">
        <v>23</v>
      </c>
      <c r="D109">
        <v>78</v>
      </c>
      <c r="E109">
        <v>71</v>
      </c>
      <c r="F109">
        <v>66</v>
      </c>
    </row>
    <row r="114" spans="2:10" ht="12.75">
      <c r="B114">
        <v>387</v>
      </c>
      <c r="C114">
        <v>358</v>
      </c>
      <c r="D114">
        <v>332</v>
      </c>
      <c r="E114">
        <v>295</v>
      </c>
      <c r="F114">
        <v>262</v>
      </c>
      <c r="G114">
        <v>226</v>
      </c>
      <c r="H114">
        <v>177</v>
      </c>
      <c r="I114">
        <v>215</v>
      </c>
      <c r="J114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B1:L114"/>
  <sheetViews>
    <sheetView zoomScalePageLayoutView="0" workbookViewId="0" topLeftCell="A1">
      <selection activeCell="B1" sqref="B1:L114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3" ht="12.75">
      <c r="B2">
        <v>30</v>
      </c>
      <c r="C2">
        <v>24</v>
      </c>
    </row>
    <row r="5" spans="2:5" ht="12.75">
      <c r="B5">
        <v>191</v>
      </c>
      <c r="C5">
        <v>171</v>
      </c>
      <c r="D5">
        <v>148</v>
      </c>
      <c r="E5">
        <v>128</v>
      </c>
    </row>
    <row r="7" spans="2:6" ht="12.75">
      <c r="B7">
        <v>275</v>
      </c>
      <c r="C7">
        <v>256</v>
      </c>
      <c r="D7">
        <v>225</v>
      </c>
      <c r="E7">
        <v>208</v>
      </c>
      <c r="F7">
        <v>181</v>
      </c>
    </row>
    <row r="8" spans="2:5" ht="12.75">
      <c r="B8">
        <v>101</v>
      </c>
      <c r="C8">
        <v>80</v>
      </c>
      <c r="D8">
        <v>74</v>
      </c>
      <c r="E8">
        <v>62</v>
      </c>
    </row>
    <row r="11" spans="2:10" ht="12.75">
      <c r="B11">
        <v>146</v>
      </c>
      <c r="C11">
        <v>128</v>
      </c>
      <c r="D11">
        <v>116</v>
      </c>
      <c r="E11">
        <v>98</v>
      </c>
      <c r="F11">
        <v>80</v>
      </c>
      <c r="G11">
        <v>236</v>
      </c>
      <c r="H11">
        <v>183</v>
      </c>
      <c r="I11">
        <v>142</v>
      </c>
      <c r="J11">
        <v>94</v>
      </c>
    </row>
    <row r="17" spans="2:4" ht="12.75">
      <c r="B17">
        <v>251</v>
      </c>
      <c r="C17">
        <v>224</v>
      </c>
      <c r="D17">
        <v>201</v>
      </c>
    </row>
    <row r="23" spans="2:5" ht="12.75">
      <c r="B23">
        <v>61</v>
      </c>
      <c r="C23">
        <v>51</v>
      </c>
      <c r="D23">
        <v>47</v>
      </c>
      <c r="E23">
        <v>38</v>
      </c>
    </row>
    <row r="24" spans="2:9" ht="12.75">
      <c r="B24">
        <v>192</v>
      </c>
      <c r="C24">
        <v>162</v>
      </c>
      <c r="D24">
        <v>124</v>
      </c>
      <c r="E24">
        <v>102</v>
      </c>
      <c r="F24">
        <v>93</v>
      </c>
      <c r="G24">
        <v>79</v>
      </c>
      <c r="H24">
        <v>66</v>
      </c>
      <c r="I24">
        <v>51</v>
      </c>
    </row>
    <row r="27" spans="2:6" ht="12.75">
      <c r="B27">
        <v>231</v>
      </c>
      <c r="C27">
        <v>170</v>
      </c>
      <c r="D27">
        <v>157</v>
      </c>
      <c r="E27">
        <v>356</v>
      </c>
      <c r="F27">
        <v>313</v>
      </c>
    </row>
    <row r="48" spans="2:11" ht="12.75">
      <c r="B48">
        <v>283</v>
      </c>
      <c r="C48">
        <v>260</v>
      </c>
      <c r="D48">
        <v>237</v>
      </c>
      <c r="E48">
        <v>197</v>
      </c>
      <c r="F48">
        <v>217</v>
      </c>
      <c r="G48">
        <v>184</v>
      </c>
      <c r="H48">
        <v>172</v>
      </c>
      <c r="I48">
        <v>117</v>
      </c>
      <c r="J48">
        <v>68</v>
      </c>
      <c r="K48">
        <v>29</v>
      </c>
    </row>
    <row r="55" spans="2:10" ht="12.75">
      <c r="B55">
        <v>224</v>
      </c>
      <c r="C55">
        <v>941</v>
      </c>
      <c r="D55">
        <v>826</v>
      </c>
      <c r="E55">
        <v>713</v>
      </c>
      <c r="F55">
        <v>593</v>
      </c>
      <c r="G55">
        <v>495</v>
      </c>
      <c r="H55">
        <v>410</v>
      </c>
      <c r="I55">
        <v>312</v>
      </c>
      <c r="J55">
        <v>206</v>
      </c>
    </row>
    <row r="61" spans="2:9" ht="12.75">
      <c r="B61">
        <v>6</v>
      </c>
      <c r="C61">
        <v>6</v>
      </c>
      <c r="D61">
        <v>6</v>
      </c>
      <c r="E61">
        <v>5</v>
      </c>
      <c r="F61">
        <v>5</v>
      </c>
      <c r="G61">
        <v>5</v>
      </c>
      <c r="H61">
        <v>3</v>
      </c>
      <c r="I61">
        <v>2</v>
      </c>
    </row>
    <row r="63" ht="12.75">
      <c r="B63">
        <v>55</v>
      </c>
    </row>
    <row r="64" spans="2:11" ht="12.75">
      <c r="B64">
        <v>163</v>
      </c>
      <c r="C64">
        <v>145</v>
      </c>
      <c r="D64">
        <v>131</v>
      </c>
      <c r="E64">
        <v>110</v>
      </c>
      <c r="F64">
        <v>88</v>
      </c>
      <c r="G64">
        <v>73</v>
      </c>
      <c r="H64">
        <v>53</v>
      </c>
      <c r="I64">
        <v>37</v>
      </c>
      <c r="J64">
        <v>23</v>
      </c>
      <c r="K64">
        <v>13</v>
      </c>
    </row>
    <row r="65" spans="2:10" ht="12.75">
      <c r="B65">
        <v>77</v>
      </c>
      <c r="C65">
        <v>63</v>
      </c>
      <c r="D65">
        <v>50</v>
      </c>
      <c r="E65">
        <v>39</v>
      </c>
      <c r="F65">
        <v>31</v>
      </c>
      <c r="G65">
        <v>27</v>
      </c>
      <c r="H65">
        <v>19</v>
      </c>
      <c r="I65">
        <v>17</v>
      </c>
      <c r="J65">
        <v>12</v>
      </c>
    </row>
    <row r="66" ht="12.75">
      <c r="B66">
        <v>1000</v>
      </c>
    </row>
    <row r="67" spans="2:7" ht="12.75">
      <c r="B67">
        <v>66</v>
      </c>
      <c r="C67">
        <v>92</v>
      </c>
      <c r="D67">
        <v>81</v>
      </c>
      <c r="E67">
        <v>70</v>
      </c>
      <c r="F67">
        <v>53</v>
      </c>
      <c r="G67">
        <v>439</v>
      </c>
    </row>
    <row r="73" ht="12.75">
      <c r="B73">
        <v>103</v>
      </c>
    </row>
    <row r="74" ht="12.75">
      <c r="B74">
        <v>3190</v>
      </c>
    </row>
    <row r="75" spans="2:9" ht="12.75">
      <c r="B75">
        <v>440</v>
      </c>
      <c r="C75">
        <v>404</v>
      </c>
      <c r="D75">
        <v>3536</v>
      </c>
      <c r="E75">
        <v>3117</v>
      </c>
      <c r="F75">
        <v>2639</v>
      </c>
      <c r="G75">
        <v>2186</v>
      </c>
      <c r="H75">
        <v>1749</v>
      </c>
      <c r="I75">
        <v>1295</v>
      </c>
    </row>
    <row r="78" spans="2:4" ht="12.75">
      <c r="B78">
        <v>116</v>
      </c>
      <c r="C78">
        <v>99</v>
      </c>
      <c r="D78">
        <v>87</v>
      </c>
    </row>
    <row r="79" spans="2:9" ht="12.75">
      <c r="B79">
        <v>1933</v>
      </c>
      <c r="C79">
        <v>1732</v>
      </c>
      <c r="D79">
        <v>1521</v>
      </c>
      <c r="E79">
        <v>1312</v>
      </c>
      <c r="F79">
        <v>1136</v>
      </c>
      <c r="G79">
        <v>936</v>
      </c>
      <c r="H79">
        <v>731</v>
      </c>
      <c r="I79">
        <v>556</v>
      </c>
    </row>
    <row r="82" ht="12.75">
      <c r="B82">
        <v>451</v>
      </c>
    </row>
    <row r="84" spans="2:7" ht="12.75">
      <c r="B84">
        <v>292</v>
      </c>
      <c r="C84">
        <v>247</v>
      </c>
      <c r="D84">
        <v>189</v>
      </c>
      <c r="E84">
        <v>162</v>
      </c>
      <c r="F84">
        <v>134</v>
      </c>
      <c r="G84">
        <v>108</v>
      </c>
    </row>
    <row r="85" spans="2:6" ht="12.75">
      <c r="B85">
        <v>2</v>
      </c>
      <c r="C85">
        <v>2</v>
      </c>
      <c r="D85">
        <v>2</v>
      </c>
      <c r="E85">
        <v>2</v>
      </c>
      <c r="F85">
        <v>2</v>
      </c>
    </row>
    <row r="86" ht="12.75">
      <c r="B86">
        <v>1</v>
      </c>
    </row>
    <row r="87" spans="2:7" ht="12.75">
      <c r="B87">
        <v>4644</v>
      </c>
      <c r="C87">
        <v>4138</v>
      </c>
      <c r="D87">
        <v>3657</v>
      </c>
      <c r="E87">
        <v>3192</v>
      </c>
      <c r="F87">
        <v>2709</v>
      </c>
      <c r="G87">
        <v>2231</v>
      </c>
    </row>
    <row r="88" spans="2:8" ht="12.75">
      <c r="B88">
        <v>1034</v>
      </c>
      <c r="C88">
        <v>897</v>
      </c>
      <c r="D88">
        <v>814</v>
      </c>
      <c r="E88">
        <v>711</v>
      </c>
      <c r="F88">
        <v>608</v>
      </c>
      <c r="G88">
        <v>517</v>
      </c>
      <c r="H88">
        <v>414</v>
      </c>
    </row>
    <row r="89" spans="2:10" ht="12.75">
      <c r="B89">
        <v>20</v>
      </c>
      <c r="C89">
        <v>17</v>
      </c>
      <c r="D89">
        <v>15</v>
      </c>
      <c r="E89">
        <v>9</v>
      </c>
      <c r="F89">
        <v>7</v>
      </c>
      <c r="G89">
        <v>6</v>
      </c>
      <c r="H89">
        <v>4</v>
      </c>
      <c r="I89">
        <v>2</v>
      </c>
      <c r="J89">
        <v>1</v>
      </c>
    </row>
    <row r="90" spans="2:5" ht="12.75">
      <c r="B90">
        <v>4748</v>
      </c>
      <c r="C90">
        <v>4272</v>
      </c>
      <c r="D90">
        <v>3792</v>
      </c>
      <c r="E90">
        <v>3311</v>
      </c>
    </row>
    <row r="91" spans="2:8" ht="12.75">
      <c r="B91">
        <v>41</v>
      </c>
      <c r="C91">
        <v>29</v>
      </c>
      <c r="D91">
        <v>25</v>
      </c>
      <c r="E91">
        <v>19</v>
      </c>
      <c r="F91">
        <v>14</v>
      </c>
      <c r="G91">
        <v>12</v>
      </c>
      <c r="H91">
        <v>12</v>
      </c>
    </row>
    <row r="94" spans="2:6" ht="12.75">
      <c r="B94">
        <v>958</v>
      </c>
      <c r="C94">
        <v>847</v>
      </c>
      <c r="D94">
        <v>746</v>
      </c>
      <c r="E94">
        <v>644</v>
      </c>
      <c r="F94">
        <v>542</v>
      </c>
    </row>
    <row r="95" spans="2:3" ht="12.75">
      <c r="B95">
        <v>9</v>
      </c>
      <c r="C95">
        <v>7</v>
      </c>
    </row>
    <row r="100" spans="2:7" ht="12.75">
      <c r="B100">
        <v>98</v>
      </c>
      <c r="C100">
        <v>88</v>
      </c>
      <c r="D100">
        <v>131</v>
      </c>
      <c r="E100">
        <v>90</v>
      </c>
      <c r="F100">
        <v>67</v>
      </c>
      <c r="G100">
        <v>56</v>
      </c>
    </row>
    <row r="104" spans="2:7" ht="12.75">
      <c r="B104">
        <v>325</v>
      </c>
      <c r="C104">
        <v>302</v>
      </c>
      <c r="D104">
        <v>272</v>
      </c>
      <c r="E104">
        <v>231</v>
      </c>
      <c r="F104">
        <v>201</v>
      </c>
      <c r="G104">
        <v>171</v>
      </c>
    </row>
    <row r="106" spans="2:3" ht="12.75">
      <c r="B106">
        <v>134</v>
      </c>
      <c r="C106">
        <v>112</v>
      </c>
    </row>
    <row r="107" spans="2:3" ht="12.75">
      <c r="B107">
        <v>323</v>
      </c>
      <c r="C107">
        <v>302</v>
      </c>
    </row>
    <row r="109" spans="2:11" ht="12.75">
      <c r="B109">
        <v>24</v>
      </c>
      <c r="C109">
        <v>23</v>
      </c>
      <c r="D109">
        <v>16</v>
      </c>
      <c r="E109">
        <v>16</v>
      </c>
      <c r="F109">
        <v>7</v>
      </c>
      <c r="G109">
        <v>4</v>
      </c>
      <c r="H109">
        <v>2</v>
      </c>
      <c r="I109">
        <v>2</v>
      </c>
      <c r="J109">
        <v>2</v>
      </c>
      <c r="K109">
        <v>442</v>
      </c>
    </row>
    <row r="114" spans="2:5" ht="12.75">
      <c r="B114">
        <v>387</v>
      </c>
      <c r="C114">
        <v>343</v>
      </c>
      <c r="D114">
        <v>300</v>
      </c>
      <c r="E114">
        <v>259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B1:L114"/>
  <sheetViews>
    <sheetView zoomScalePageLayoutView="0" workbookViewId="0" topLeftCell="A1">
      <selection activeCell="B1" sqref="B1:L114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7" ht="12.75">
      <c r="B2">
        <v>30</v>
      </c>
      <c r="C2">
        <v>28</v>
      </c>
      <c r="D2">
        <v>24</v>
      </c>
      <c r="E2">
        <v>82</v>
      </c>
      <c r="F2">
        <v>64</v>
      </c>
      <c r="G2">
        <v>181</v>
      </c>
    </row>
    <row r="5" spans="2:7" ht="12.75">
      <c r="B5">
        <v>191</v>
      </c>
      <c r="C5">
        <v>182</v>
      </c>
      <c r="D5">
        <v>167</v>
      </c>
      <c r="E5">
        <v>136</v>
      </c>
      <c r="F5">
        <v>113</v>
      </c>
      <c r="G5">
        <v>100</v>
      </c>
    </row>
    <row r="7" spans="2:11" ht="12.75">
      <c r="B7">
        <v>275</v>
      </c>
      <c r="C7">
        <v>269</v>
      </c>
      <c r="D7">
        <v>248</v>
      </c>
      <c r="E7">
        <v>231</v>
      </c>
      <c r="F7">
        <v>202</v>
      </c>
      <c r="G7">
        <v>182</v>
      </c>
      <c r="H7">
        <v>142</v>
      </c>
      <c r="I7">
        <v>100</v>
      </c>
      <c r="J7">
        <v>70</v>
      </c>
      <c r="K7">
        <v>31</v>
      </c>
    </row>
    <row r="8" spans="2:7" ht="12.75">
      <c r="B8">
        <v>101</v>
      </c>
      <c r="C8">
        <v>91</v>
      </c>
      <c r="D8">
        <v>175</v>
      </c>
      <c r="E8">
        <v>151</v>
      </c>
      <c r="F8">
        <v>133</v>
      </c>
      <c r="G8">
        <v>113</v>
      </c>
    </row>
    <row r="11" spans="2:4" ht="12.75">
      <c r="B11">
        <v>146</v>
      </c>
      <c r="C11">
        <v>140</v>
      </c>
      <c r="D11">
        <v>125</v>
      </c>
    </row>
    <row r="17" spans="2:5" ht="12.75">
      <c r="B17">
        <v>251</v>
      </c>
      <c r="C17">
        <v>228</v>
      </c>
      <c r="D17">
        <v>198</v>
      </c>
      <c r="E17">
        <v>170</v>
      </c>
    </row>
    <row r="23" spans="2:3" ht="12.75">
      <c r="B23">
        <v>61</v>
      </c>
      <c r="C23">
        <v>39</v>
      </c>
    </row>
    <row r="24" spans="2:10" ht="12.75">
      <c r="B24">
        <v>192</v>
      </c>
      <c r="C24">
        <v>178</v>
      </c>
      <c r="D24">
        <v>157</v>
      </c>
      <c r="E24">
        <v>156</v>
      </c>
      <c r="F24">
        <v>146</v>
      </c>
      <c r="G24">
        <v>114</v>
      </c>
      <c r="H24">
        <v>87</v>
      </c>
      <c r="I24">
        <v>66</v>
      </c>
      <c r="J24">
        <v>47</v>
      </c>
    </row>
    <row r="27" spans="2:10" ht="12.75">
      <c r="B27">
        <v>231</v>
      </c>
      <c r="C27">
        <v>218</v>
      </c>
      <c r="D27">
        <v>208</v>
      </c>
      <c r="E27">
        <v>182</v>
      </c>
      <c r="F27">
        <v>141</v>
      </c>
      <c r="G27">
        <v>103</v>
      </c>
      <c r="H27">
        <v>61</v>
      </c>
      <c r="I27">
        <v>41</v>
      </c>
      <c r="J27">
        <v>29</v>
      </c>
    </row>
    <row r="48" spans="2:10" ht="12.75">
      <c r="B48">
        <v>283</v>
      </c>
      <c r="C48">
        <v>257</v>
      </c>
      <c r="D48">
        <v>234</v>
      </c>
      <c r="E48">
        <v>206</v>
      </c>
      <c r="F48">
        <v>189</v>
      </c>
      <c r="G48">
        <v>153</v>
      </c>
      <c r="H48">
        <v>126</v>
      </c>
      <c r="I48">
        <v>126</v>
      </c>
      <c r="J48">
        <v>80</v>
      </c>
    </row>
    <row r="55" spans="2:11" ht="12.75">
      <c r="B55">
        <v>224</v>
      </c>
      <c r="C55">
        <v>159</v>
      </c>
      <c r="D55">
        <v>140</v>
      </c>
      <c r="E55">
        <v>118</v>
      </c>
      <c r="F55">
        <v>86</v>
      </c>
      <c r="G55">
        <v>72</v>
      </c>
      <c r="H55">
        <v>59</v>
      </c>
      <c r="I55">
        <v>49</v>
      </c>
      <c r="J55">
        <v>38</v>
      </c>
      <c r="K55">
        <v>15</v>
      </c>
    </row>
    <row r="61" spans="2:8" ht="12.75">
      <c r="B61">
        <v>6</v>
      </c>
      <c r="C61">
        <v>6</v>
      </c>
      <c r="D61">
        <v>6</v>
      </c>
      <c r="E61">
        <v>6</v>
      </c>
      <c r="F61">
        <v>5</v>
      </c>
      <c r="G61">
        <v>4</v>
      </c>
      <c r="H61">
        <v>80</v>
      </c>
    </row>
    <row r="63" spans="2:6" ht="12.75">
      <c r="B63">
        <v>55</v>
      </c>
      <c r="C63">
        <v>36</v>
      </c>
      <c r="D63">
        <v>30</v>
      </c>
      <c r="E63">
        <v>28</v>
      </c>
      <c r="F63">
        <v>23</v>
      </c>
    </row>
    <row r="64" spans="2:8" ht="12.75">
      <c r="B64">
        <v>163</v>
      </c>
      <c r="C64">
        <v>161</v>
      </c>
      <c r="D64">
        <v>148</v>
      </c>
      <c r="E64">
        <v>137</v>
      </c>
      <c r="F64">
        <v>116</v>
      </c>
      <c r="G64">
        <v>95</v>
      </c>
      <c r="H64">
        <v>67</v>
      </c>
    </row>
    <row r="65" spans="2:11" ht="12.75">
      <c r="B65">
        <v>77</v>
      </c>
      <c r="C65">
        <v>77</v>
      </c>
      <c r="D65">
        <v>76</v>
      </c>
      <c r="E65">
        <v>74</v>
      </c>
      <c r="F65">
        <v>69</v>
      </c>
      <c r="G65">
        <v>47</v>
      </c>
      <c r="H65">
        <v>40</v>
      </c>
      <c r="I65">
        <v>21</v>
      </c>
      <c r="J65">
        <v>18</v>
      </c>
      <c r="K65">
        <v>16</v>
      </c>
    </row>
    <row r="66" spans="2:4" ht="12.75">
      <c r="B66">
        <v>1000</v>
      </c>
      <c r="C66">
        <v>954</v>
      </c>
      <c r="D66">
        <v>870</v>
      </c>
    </row>
    <row r="67" spans="2:8" ht="12.75">
      <c r="B67">
        <v>66</v>
      </c>
      <c r="C67">
        <v>63</v>
      </c>
      <c r="D67">
        <v>58</v>
      </c>
      <c r="E67">
        <v>54</v>
      </c>
      <c r="F67">
        <v>51</v>
      </c>
      <c r="G67">
        <v>62</v>
      </c>
      <c r="H67">
        <v>53</v>
      </c>
    </row>
    <row r="73" spans="2:11" ht="12.75">
      <c r="B73">
        <v>103</v>
      </c>
      <c r="C73">
        <v>94</v>
      </c>
      <c r="D73">
        <v>88</v>
      </c>
      <c r="E73">
        <v>73</v>
      </c>
      <c r="F73">
        <v>66</v>
      </c>
      <c r="G73">
        <v>54</v>
      </c>
      <c r="H73">
        <v>37</v>
      </c>
      <c r="I73">
        <v>26</v>
      </c>
      <c r="J73">
        <v>21</v>
      </c>
      <c r="K73">
        <v>14</v>
      </c>
    </row>
    <row r="74" spans="2:4" ht="12.75">
      <c r="B74">
        <v>3190</v>
      </c>
      <c r="C74">
        <v>2865</v>
      </c>
      <c r="D74">
        <v>2546</v>
      </c>
    </row>
    <row r="75" spans="2:7" ht="12.75">
      <c r="B75">
        <v>440</v>
      </c>
      <c r="C75">
        <v>411</v>
      </c>
      <c r="D75">
        <v>379</v>
      </c>
      <c r="E75">
        <v>326</v>
      </c>
      <c r="F75">
        <v>272</v>
      </c>
      <c r="G75">
        <v>227</v>
      </c>
    </row>
    <row r="78" ht="12.75">
      <c r="B78">
        <v>116</v>
      </c>
    </row>
    <row r="79" spans="2:11" ht="12.75">
      <c r="B79">
        <v>1933</v>
      </c>
      <c r="C79">
        <v>1736</v>
      </c>
      <c r="D79">
        <v>1541</v>
      </c>
      <c r="E79">
        <v>1344</v>
      </c>
      <c r="F79">
        <v>1136</v>
      </c>
      <c r="G79">
        <v>927</v>
      </c>
      <c r="H79">
        <v>713</v>
      </c>
      <c r="I79">
        <v>527</v>
      </c>
      <c r="J79">
        <v>371</v>
      </c>
      <c r="K79">
        <v>187</v>
      </c>
    </row>
    <row r="82" ht="12.75">
      <c r="B82">
        <v>451</v>
      </c>
    </row>
    <row r="84" spans="2:10" ht="12.75">
      <c r="B84">
        <v>292</v>
      </c>
      <c r="C84">
        <v>241</v>
      </c>
      <c r="D84">
        <v>175</v>
      </c>
      <c r="E84">
        <v>129</v>
      </c>
      <c r="F84">
        <v>109</v>
      </c>
      <c r="G84">
        <v>98</v>
      </c>
      <c r="H84">
        <v>73</v>
      </c>
      <c r="I84">
        <v>45</v>
      </c>
      <c r="J84">
        <v>32</v>
      </c>
    </row>
    <row r="85" spans="2:9" ht="12.75">
      <c r="B85">
        <v>2</v>
      </c>
      <c r="C85">
        <v>2</v>
      </c>
      <c r="D85">
        <v>2</v>
      </c>
      <c r="E85">
        <v>2</v>
      </c>
      <c r="F85">
        <v>1</v>
      </c>
      <c r="G85">
        <v>1</v>
      </c>
      <c r="H85">
        <v>1</v>
      </c>
      <c r="I85">
        <v>1</v>
      </c>
    </row>
    <row r="86" spans="2:7" ht="12.75">
      <c r="B86">
        <v>1</v>
      </c>
      <c r="C86">
        <v>1</v>
      </c>
      <c r="D86">
        <v>1</v>
      </c>
      <c r="E86">
        <v>1</v>
      </c>
      <c r="F86">
        <v>1</v>
      </c>
      <c r="G86">
        <v>1</v>
      </c>
    </row>
    <row r="87" spans="2:5" ht="12.75">
      <c r="B87">
        <v>4644</v>
      </c>
      <c r="C87">
        <v>4159</v>
      </c>
      <c r="D87">
        <v>3708</v>
      </c>
      <c r="E87">
        <v>3253</v>
      </c>
    </row>
    <row r="88" spans="2:4" ht="12.75">
      <c r="B88">
        <v>1034</v>
      </c>
      <c r="C88">
        <v>875</v>
      </c>
      <c r="D88">
        <v>752</v>
      </c>
    </row>
    <row r="89" spans="2:11" ht="12.75">
      <c r="B89">
        <v>20</v>
      </c>
      <c r="C89">
        <v>20</v>
      </c>
      <c r="D89">
        <v>19</v>
      </c>
      <c r="E89">
        <v>18</v>
      </c>
      <c r="F89">
        <v>18</v>
      </c>
      <c r="G89">
        <v>17</v>
      </c>
      <c r="H89">
        <v>15</v>
      </c>
      <c r="I89">
        <v>9</v>
      </c>
      <c r="J89">
        <v>7</v>
      </c>
      <c r="K89">
        <v>2</v>
      </c>
    </row>
    <row r="90" spans="2:6" ht="12.75">
      <c r="B90">
        <v>4748</v>
      </c>
      <c r="C90">
        <v>4265</v>
      </c>
      <c r="D90">
        <v>3782</v>
      </c>
      <c r="E90">
        <v>3303</v>
      </c>
      <c r="F90">
        <v>2823</v>
      </c>
    </row>
    <row r="91" spans="2:10" ht="12.75">
      <c r="B91">
        <v>41</v>
      </c>
      <c r="C91">
        <v>36</v>
      </c>
      <c r="D91">
        <v>27</v>
      </c>
      <c r="E91">
        <v>27</v>
      </c>
      <c r="F91">
        <v>39</v>
      </c>
      <c r="G91">
        <v>34</v>
      </c>
      <c r="H91">
        <v>29</v>
      </c>
      <c r="I91">
        <v>26</v>
      </c>
      <c r="J91">
        <v>15</v>
      </c>
    </row>
    <row r="94" spans="2:7" ht="12.75">
      <c r="B94">
        <v>958</v>
      </c>
      <c r="C94">
        <v>854</v>
      </c>
      <c r="D94">
        <v>764</v>
      </c>
      <c r="E94">
        <v>685</v>
      </c>
      <c r="F94">
        <v>571</v>
      </c>
      <c r="G94">
        <v>469</v>
      </c>
    </row>
    <row r="95" spans="2:4" ht="12.75">
      <c r="B95">
        <v>9</v>
      </c>
      <c r="C95">
        <v>9</v>
      </c>
      <c r="D95">
        <v>9</v>
      </c>
    </row>
    <row r="100" spans="2:9" ht="12.75">
      <c r="B100">
        <v>98</v>
      </c>
      <c r="C100">
        <v>95</v>
      </c>
      <c r="D100">
        <v>84</v>
      </c>
      <c r="E100">
        <v>77</v>
      </c>
      <c r="F100">
        <v>67</v>
      </c>
      <c r="G100">
        <v>120</v>
      </c>
      <c r="H100">
        <v>91</v>
      </c>
      <c r="I100">
        <v>61</v>
      </c>
    </row>
    <row r="104" spans="2:6" ht="12.75">
      <c r="B104">
        <v>325</v>
      </c>
      <c r="C104">
        <v>286</v>
      </c>
      <c r="D104">
        <v>242</v>
      </c>
      <c r="E104">
        <v>212</v>
      </c>
      <c r="F104">
        <v>180</v>
      </c>
    </row>
    <row r="106" spans="2:5" ht="12.75">
      <c r="B106">
        <v>134</v>
      </c>
      <c r="C106">
        <v>128</v>
      </c>
      <c r="D106">
        <v>118</v>
      </c>
      <c r="E106">
        <v>112</v>
      </c>
    </row>
    <row r="107" spans="2:7" ht="12.75">
      <c r="B107">
        <v>323</v>
      </c>
      <c r="C107">
        <v>245</v>
      </c>
      <c r="D107">
        <v>205</v>
      </c>
      <c r="E107">
        <v>172</v>
      </c>
      <c r="F107">
        <v>141</v>
      </c>
      <c r="G107">
        <v>110</v>
      </c>
    </row>
    <row r="109" spans="2:11" ht="12.75">
      <c r="B109">
        <v>24</v>
      </c>
      <c r="C109">
        <v>15</v>
      </c>
      <c r="D109">
        <v>15</v>
      </c>
      <c r="E109">
        <v>61</v>
      </c>
      <c r="F109">
        <v>47</v>
      </c>
      <c r="G109">
        <v>42</v>
      </c>
      <c r="H109">
        <v>37</v>
      </c>
      <c r="I109">
        <v>31</v>
      </c>
      <c r="J109">
        <v>17</v>
      </c>
      <c r="K109">
        <v>10</v>
      </c>
    </row>
    <row r="114" spans="2:4" ht="12.75">
      <c r="B114">
        <v>387</v>
      </c>
      <c r="C114">
        <v>309</v>
      </c>
      <c r="D114">
        <v>205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B1:L114"/>
  <sheetViews>
    <sheetView zoomScalePageLayoutView="0" workbookViewId="0" topLeftCell="A1">
      <selection activeCell="O18" sqref="O18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9" ht="12.75">
      <c r="B2">
        <v>30</v>
      </c>
      <c r="C2">
        <v>26</v>
      </c>
      <c r="D2">
        <v>24</v>
      </c>
      <c r="E2">
        <v>21</v>
      </c>
      <c r="F2">
        <v>19</v>
      </c>
      <c r="G2">
        <v>15</v>
      </c>
      <c r="H2">
        <v>13</v>
      </c>
      <c r="I2">
        <v>10</v>
      </c>
    </row>
    <row r="5" spans="2:6" ht="12.75">
      <c r="B5">
        <v>191</v>
      </c>
      <c r="C5">
        <v>171</v>
      </c>
      <c r="D5">
        <v>152</v>
      </c>
      <c r="E5">
        <v>136</v>
      </c>
      <c r="F5">
        <v>113</v>
      </c>
    </row>
    <row r="7" ht="12.75">
      <c r="B7">
        <v>275</v>
      </c>
    </row>
    <row r="8" spans="2:10" ht="12.75">
      <c r="B8">
        <v>101</v>
      </c>
      <c r="C8">
        <v>79</v>
      </c>
      <c r="D8">
        <v>67</v>
      </c>
      <c r="E8">
        <v>63</v>
      </c>
      <c r="F8">
        <v>58</v>
      </c>
      <c r="G8">
        <v>48</v>
      </c>
      <c r="H8">
        <v>42</v>
      </c>
      <c r="I8">
        <v>35</v>
      </c>
      <c r="J8">
        <v>25</v>
      </c>
    </row>
    <row r="11" spans="2:10" ht="12.75">
      <c r="B11">
        <v>146</v>
      </c>
      <c r="C11">
        <v>122</v>
      </c>
      <c r="D11">
        <v>115</v>
      </c>
      <c r="E11">
        <v>106</v>
      </c>
      <c r="F11">
        <v>91</v>
      </c>
      <c r="G11">
        <v>70</v>
      </c>
      <c r="H11">
        <v>60</v>
      </c>
      <c r="I11">
        <v>41</v>
      </c>
      <c r="J11">
        <v>78</v>
      </c>
    </row>
    <row r="17" spans="2:10" ht="12.75">
      <c r="B17">
        <v>251</v>
      </c>
      <c r="C17">
        <v>221</v>
      </c>
      <c r="D17">
        <v>208</v>
      </c>
      <c r="E17">
        <v>189</v>
      </c>
      <c r="F17">
        <v>156</v>
      </c>
      <c r="G17">
        <v>137</v>
      </c>
      <c r="H17">
        <v>118</v>
      </c>
      <c r="I17">
        <v>222</v>
      </c>
      <c r="J17">
        <v>123</v>
      </c>
    </row>
    <row r="23" spans="2:10" ht="12.75">
      <c r="B23">
        <v>61</v>
      </c>
      <c r="C23">
        <v>53</v>
      </c>
      <c r="D23">
        <v>50</v>
      </c>
      <c r="E23">
        <v>49</v>
      </c>
      <c r="F23">
        <v>47</v>
      </c>
      <c r="G23">
        <v>41</v>
      </c>
      <c r="H23">
        <v>40</v>
      </c>
      <c r="I23">
        <v>28</v>
      </c>
      <c r="J23">
        <v>25</v>
      </c>
    </row>
    <row r="24" spans="2:10" ht="12.75">
      <c r="B24">
        <v>192</v>
      </c>
      <c r="C24">
        <v>166</v>
      </c>
      <c r="D24">
        <v>276</v>
      </c>
      <c r="E24">
        <v>245</v>
      </c>
      <c r="F24">
        <v>215</v>
      </c>
      <c r="G24">
        <v>177</v>
      </c>
      <c r="H24">
        <v>121</v>
      </c>
      <c r="I24">
        <v>96</v>
      </c>
      <c r="J24">
        <v>66</v>
      </c>
    </row>
    <row r="27" spans="2:6" ht="12.75">
      <c r="B27">
        <v>231</v>
      </c>
      <c r="C27">
        <v>219</v>
      </c>
      <c r="D27">
        <v>216</v>
      </c>
      <c r="E27">
        <v>203</v>
      </c>
      <c r="F27">
        <v>182</v>
      </c>
    </row>
    <row r="48" spans="2:9" ht="12.75">
      <c r="B48">
        <v>283</v>
      </c>
      <c r="C48">
        <v>253</v>
      </c>
      <c r="D48">
        <v>221</v>
      </c>
      <c r="E48">
        <v>187</v>
      </c>
      <c r="F48">
        <v>210</v>
      </c>
      <c r="G48">
        <v>211</v>
      </c>
      <c r="H48">
        <v>152</v>
      </c>
      <c r="I48">
        <v>119</v>
      </c>
    </row>
    <row r="55" spans="2:11" ht="12.75">
      <c r="B55">
        <v>224</v>
      </c>
      <c r="C55">
        <v>935</v>
      </c>
      <c r="D55">
        <v>823</v>
      </c>
      <c r="E55">
        <v>754</v>
      </c>
      <c r="F55">
        <v>672</v>
      </c>
      <c r="G55">
        <v>576</v>
      </c>
      <c r="H55">
        <v>472</v>
      </c>
      <c r="I55">
        <v>354</v>
      </c>
      <c r="J55">
        <v>242</v>
      </c>
      <c r="K55">
        <v>137</v>
      </c>
    </row>
    <row r="61" spans="2:6" ht="12.75">
      <c r="B61">
        <v>6</v>
      </c>
      <c r="C61">
        <v>5</v>
      </c>
      <c r="D61">
        <v>5</v>
      </c>
      <c r="E61">
        <v>5</v>
      </c>
      <c r="F61">
        <v>3</v>
      </c>
    </row>
    <row r="63" spans="2:7" ht="12.75">
      <c r="B63">
        <v>55</v>
      </c>
      <c r="C63">
        <v>52</v>
      </c>
      <c r="D63">
        <v>47</v>
      </c>
      <c r="E63">
        <v>43</v>
      </c>
      <c r="F63">
        <v>42</v>
      </c>
      <c r="G63">
        <v>39</v>
      </c>
    </row>
    <row r="64" spans="2:5" ht="12.75">
      <c r="B64">
        <v>163</v>
      </c>
      <c r="C64">
        <v>153</v>
      </c>
      <c r="D64">
        <v>133</v>
      </c>
      <c r="E64">
        <v>122</v>
      </c>
    </row>
    <row r="65" ht="12.75">
      <c r="B65">
        <v>77</v>
      </c>
    </row>
    <row r="66" spans="2:9" ht="12.75">
      <c r="B66">
        <v>1000</v>
      </c>
      <c r="C66">
        <v>858</v>
      </c>
      <c r="D66">
        <v>750</v>
      </c>
      <c r="E66">
        <v>649</v>
      </c>
      <c r="F66">
        <v>517</v>
      </c>
      <c r="G66">
        <v>393</v>
      </c>
      <c r="H66">
        <v>303</v>
      </c>
      <c r="I66">
        <v>212</v>
      </c>
    </row>
    <row r="67" spans="2:8" ht="12.75">
      <c r="B67">
        <v>66</v>
      </c>
      <c r="C67">
        <v>55</v>
      </c>
      <c r="D67">
        <v>39</v>
      </c>
      <c r="E67">
        <v>33</v>
      </c>
      <c r="F67">
        <v>27</v>
      </c>
      <c r="G67">
        <v>23</v>
      </c>
      <c r="H67">
        <v>350</v>
      </c>
    </row>
    <row r="73" ht="12.75">
      <c r="B73">
        <v>103</v>
      </c>
    </row>
    <row r="74" spans="2:9" ht="12.75">
      <c r="B74">
        <v>3190</v>
      </c>
      <c r="C74">
        <v>2888</v>
      </c>
      <c r="D74">
        <v>2598</v>
      </c>
      <c r="E74">
        <v>2273</v>
      </c>
      <c r="F74">
        <v>1939</v>
      </c>
      <c r="G74">
        <v>1595</v>
      </c>
      <c r="H74">
        <v>1261</v>
      </c>
      <c r="I74">
        <v>957</v>
      </c>
    </row>
    <row r="75" spans="2:9" ht="12.75">
      <c r="B75">
        <v>440</v>
      </c>
      <c r="C75">
        <v>387</v>
      </c>
      <c r="D75">
        <v>321</v>
      </c>
      <c r="E75">
        <v>295</v>
      </c>
      <c r="F75">
        <v>251</v>
      </c>
      <c r="G75">
        <v>2275</v>
      </c>
      <c r="H75">
        <v>1821</v>
      </c>
      <c r="I75">
        <v>1340</v>
      </c>
    </row>
    <row r="78" spans="2:11" ht="12.75">
      <c r="B78">
        <v>116</v>
      </c>
      <c r="C78">
        <v>95</v>
      </c>
      <c r="D78">
        <v>94</v>
      </c>
      <c r="E78">
        <v>91</v>
      </c>
      <c r="F78">
        <v>80</v>
      </c>
      <c r="G78">
        <v>64</v>
      </c>
      <c r="H78">
        <v>58</v>
      </c>
      <c r="I78">
        <v>28</v>
      </c>
      <c r="J78">
        <v>6</v>
      </c>
      <c r="K78">
        <v>2</v>
      </c>
    </row>
    <row r="79" spans="2:11" ht="12.75">
      <c r="B79">
        <v>1933</v>
      </c>
      <c r="C79">
        <v>1750</v>
      </c>
      <c r="D79">
        <v>1572</v>
      </c>
      <c r="E79">
        <v>1424</v>
      </c>
      <c r="F79">
        <v>1363</v>
      </c>
      <c r="G79">
        <v>1118</v>
      </c>
      <c r="H79">
        <v>890</v>
      </c>
      <c r="I79">
        <v>659</v>
      </c>
      <c r="J79">
        <v>438</v>
      </c>
      <c r="K79">
        <v>224</v>
      </c>
    </row>
    <row r="82" spans="2:11" ht="12.75">
      <c r="B82">
        <v>451</v>
      </c>
      <c r="C82">
        <v>395</v>
      </c>
      <c r="D82">
        <v>348</v>
      </c>
      <c r="E82">
        <v>256</v>
      </c>
      <c r="F82">
        <v>188</v>
      </c>
      <c r="G82">
        <v>147</v>
      </c>
      <c r="H82">
        <v>104</v>
      </c>
      <c r="I82">
        <v>67</v>
      </c>
      <c r="J82">
        <v>41</v>
      </c>
      <c r="K82">
        <v>22</v>
      </c>
    </row>
    <row r="84" spans="2:3" ht="12.75">
      <c r="B84">
        <v>292</v>
      </c>
      <c r="C84">
        <v>274</v>
      </c>
    </row>
    <row r="85" spans="2:4" ht="12.75">
      <c r="B85">
        <v>2</v>
      </c>
      <c r="C85">
        <v>2</v>
      </c>
      <c r="D85">
        <v>2</v>
      </c>
    </row>
    <row r="86" spans="2:6" ht="12.75">
      <c r="B86">
        <v>1</v>
      </c>
      <c r="C86">
        <v>1</v>
      </c>
      <c r="D86">
        <v>1</v>
      </c>
      <c r="E86">
        <v>1</v>
      </c>
      <c r="F86">
        <v>1</v>
      </c>
    </row>
    <row r="87" spans="2:8" ht="12.75">
      <c r="B87">
        <v>4644</v>
      </c>
      <c r="C87">
        <v>4177</v>
      </c>
      <c r="D87">
        <v>3741</v>
      </c>
      <c r="E87">
        <v>3262</v>
      </c>
      <c r="F87">
        <v>2776</v>
      </c>
      <c r="G87">
        <v>2331</v>
      </c>
      <c r="H87">
        <v>1858</v>
      </c>
    </row>
    <row r="88" spans="2:9" ht="12.75">
      <c r="B88">
        <v>1034</v>
      </c>
      <c r="C88">
        <v>944</v>
      </c>
      <c r="D88">
        <v>844</v>
      </c>
      <c r="E88">
        <v>745</v>
      </c>
      <c r="F88">
        <v>644</v>
      </c>
      <c r="G88">
        <v>562</v>
      </c>
      <c r="H88">
        <v>487</v>
      </c>
      <c r="I88">
        <v>391</v>
      </c>
    </row>
    <row r="89" ht="12.75">
      <c r="B89">
        <v>20</v>
      </c>
    </row>
    <row r="90" spans="2:7" ht="12.75">
      <c r="B90">
        <v>4748</v>
      </c>
      <c r="C90">
        <v>4279</v>
      </c>
      <c r="D90">
        <v>3801</v>
      </c>
      <c r="E90">
        <v>3340</v>
      </c>
      <c r="F90">
        <v>2868</v>
      </c>
      <c r="G90">
        <v>2395</v>
      </c>
    </row>
    <row r="91" spans="2:8" ht="12.75">
      <c r="B91">
        <v>41</v>
      </c>
      <c r="C91">
        <v>36</v>
      </c>
      <c r="D91">
        <v>32</v>
      </c>
      <c r="E91">
        <v>26</v>
      </c>
      <c r="F91">
        <v>24</v>
      </c>
      <c r="G91">
        <v>21</v>
      </c>
      <c r="H91">
        <v>16</v>
      </c>
    </row>
    <row r="94" spans="2:6" ht="12.75">
      <c r="B94">
        <v>958</v>
      </c>
      <c r="C94">
        <v>846</v>
      </c>
      <c r="D94">
        <v>748</v>
      </c>
      <c r="E94">
        <v>662</v>
      </c>
      <c r="F94">
        <v>569</v>
      </c>
    </row>
    <row r="95" spans="2:9" ht="12.75">
      <c r="B95">
        <v>9</v>
      </c>
      <c r="C95">
        <v>9</v>
      </c>
      <c r="D95">
        <v>9</v>
      </c>
      <c r="E95">
        <v>8</v>
      </c>
      <c r="F95">
        <v>5</v>
      </c>
      <c r="G95">
        <v>2</v>
      </c>
      <c r="H95">
        <v>2</v>
      </c>
      <c r="I95">
        <v>2</v>
      </c>
    </row>
    <row r="100" spans="2:9" ht="12.75">
      <c r="B100">
        <v>98</v>
      </c>
      <c r="C100">
        <v>91</v>
      </c>
      <c r="D100">
        <v>83</v>
      </c>
      <c r="E100">
        <v>63</v>
      </c>
      <c r="F100">
        <v>50</v>
      </c>
      <c r="G100">
        <v>42</v>
      </c>
      <c r="H100">
        <v>52</v>
      </c>
      <c r="I100">
        <v>29</v>
      </c>
    </row>
    <row r="104" spans="2:7" ht="12.75">
      <c r="B104">
        <v>325</v>
      </c>
      <c r="C104">
        <v>314</v>
      </c>
      <c r="D104">
        <v>284</v>
      </c>
      <c r="E104">
        <v>250</v>
      </c>
      <c r="F104">
        <v>212</v>
      </c>
      <c r="G104">
        <v>182</v>
      </c>
    </row>
    <row r="106" spans="2:8" ht="12.75">
      <c r="B106">
        <v>134</v>
      </c>
      <c r="C106">
        <v>123</v>
      </c>
      <c r="D106">
        <v>102</v>
      </c>
      <c r="E106">
        <v>94</v>
      </c>
      <c r="F106">
        <v>79</v>
      </c>
      <c r="G106">
        <v>59</v>
      </c>
      <c r="H106">
        <v>45</v>
      </c>
    </row>
    <row r="107" spans="2:6" ht="12.75">
      <c r="B107">
        <v>323</v>
      </c>
      <c r="C107">
        <v>291</v>
      </c>
      <c r="D107">
        <v>275</v>
      </c>
      <c r="E107">
        <v>255</v>
      </c>
      <c r="F107">
        <v>237</v>
      </c>
    </row>
    <row r="109" spans="2:9" ht="12.75">
      <c r="B109">
        <v>24</v>
      </c>
      <c r="C109">
        <v>23</v>
      </c>
      <c r="D109">
        <v>22</v>
      </c>
      <c r="E109">
        <v>22</v>
      </c>
      <c r="F109">
        <v>20</v>
      </c>
      <c r="G109">
        <v>19</v>
      </c>
      <c r="H109">
        <v>18</v>
      </c>
      <c r="I109">
        <v>12</v>
      </c>
    </row>
    <row r="114" spans="2:11" ht="12.75">
      <c r="B114">
        <v>387</v>
      </c>
      <c r="C114">
        <v>329</v>
      </c>
      <c r="D114">
        <v>312</v>
      </c>
      <c r="E114">
        <v>286</v>
      </c>
      <c r="F114">
        <v>273</v>
      </c>
      <c r="G114">
        <v>241</v>
      </c>
      <c r="H114">
        <v>215</v>
      </c>
      <c r="I114">
        <v>198</v>
      </c>
      <c r="J114">
        <v>248</v>
      </c>
      <c r="K114">
        <v>114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B1:L114"/>
  <sheetViews>
    <sheetView zoomScalePageLayoutView="0" workbookViewId="0" topLeftCell="A1">
      <selection activeCell="B1" sqref="B1:L114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8" ht="12.75">
      <c r="B2">
        <v>30</v>
      </c>
      <c r="C2">
        <v>26</v>
      </c>
      <c r="D2">
        <v>25</v>
      </c>
      <c r="E2">
        <v>21</v>
      </c>
      <c r="F2">
        <v>19</v>
      </c>
      <c r="G2">
        <v>15</v>
      </c>
      <c r="H2">
        <v>13</v>
      </c>
    </row>
    <row r="5" spans="2:3" ht="12.75">
      <c r="B5">
        <v>191</v>
      </c>
      <c r="C5">
        <v>172</v>
      </c>
    </row>
    <row r="7" spans="2:8" ht="12.75">
      <c r="B7">
        <v>275</v>
      </c>
      <c r="C7">
        <v>267</v>
      </c>
      <c r="D7">
        <v>243</v>
      </c>
      <c r="E7">
        <v>220</v>
      </c>
      <c r="F7">
        <v>187</v>
      </c>
      <c r="G7">
        <v>130</v>
      </c>
      <c r="H7">
        <v>96</v>
      </c>
    </row>
    <row r="8" spans="2:4" ht="12.75">
      <c r="B8">
        <v>101</v>
      </c>
      <c r="C8">
        <v>197</v>
      </c>
      <c r="D8">
        <v>179</v>
      </c>
    </row>
    <row r="11" spans="2:11" ht="12.75">
      <c r="B11">
        <v>146</v>
      </c>
      <c r="C11">
        <v>138</v>
      </c>
      <c r="D11">
        <v>125</v>
      </c>
      <c r="E11">
        <v>95</v>
      </c>
      <c r="F11">
        <v>215</v>
      </c>
      <c r="G11">
        <v>164</v>
      </c>
      <c r="H11">
        <v>137</v>
      </c>
      <c r="I11">
        <v>114</v>
      </c>
      <c r="J11">
        <v>78</v>
      </c>
      <c r="K11">
        <v>54</v>
      </c>
    </row>
    <row r="17" spans="2:3" ht="12.75">
      <c r="B17">
        <v>251</v>
      </c>
      <c r="C17">
        <v>209</v>
      </c>
    </row>
    <row r="23" ht="12.75">
      <c r="B23">
        <v>61</v>
      </c>
    </row>
    <row r="24" spans="2:10" ht="12.75">
      <c r="B24">
        <v>192</v>
      </c>
      <c r="C24">
        <v>176</v>
      </c>
      <c r="D24">
        <v>152</v>
      </c>
      <c r="E24">
        <v>121</v>
      </c>
      <c r="F24">
        <v>107</v>
      </c>
      <c r="G24">
        <v>86</v>
      </c>
      <c r="H24">
        <v>133</v>
      </c>
      <c r="I24">
        <v>94</v>
      </c>
      <c r="J24">
        <v>65</v>
      </c>
    </row>
    <row r="27" spans="2:7" ht="12.75">
      <c r="B27">
        <v>231</v>
      </c>
      <c r="C27">
        <v>225</v>
      </c>
      <c r="D27">
        <v>213</v>
      </c>
      <c r="E27">
        <v>169</v>
      </c>
      <c r="F27">
        <v>138</v>
      </c>
      <c r="G27">
        <v>256</v>
      </c>
    </row>
    <row r="48" spans="2:7" ht="12.75">
      <c r="B48">
        <v>283</v>
      </c>
      <c r="C48">
        <v>257</v>
      </c>
      <c r="D48">
        <v>223</v>
      </c>
      <c r="E48">
        <v>250</v>
      </c>
      <c r="F48">
        <v>208</v>
      </c>
      <c r="G48">
        <v>229</v>
      </c>
    </row>
    <row r="55" ht="12.75">
      <c r="B55">
        <v>224</v>
      </c>
    </row>
    <row r="61" spans="2:3" ht="12.75">
      <c r="B61">
        <v>6</v>
      </c>
      <c r="C61">
        <v>6</v>
      </c>
    </row>
    <row r="63" ht="12.75">
      <c r="B63">
        <v>55</v>
      </c>
    </row>
    <row r="64" spans="2:5" ht="12.75">
      <c r="B64">
        <v>163</v>
      </c>
      <c r="C64">
        <v>159</v>
      </c>
      <c r="D64">
        <v>135</v>
      </c>
      <c r="E64">
        <v>104</v>
      </c>
    </row>
    <row r="65" spans="2:4" ht="12.75">
      <c r="B65">
        <v>77</v>
      </c>
      <c r="C65">
        <v>75</v>
      </c>
      <c r="D65">
        <v>72</v>
      </c>
    </row>
    <row r="66" spans="2:3" ht="12.75">
      <c r="B66">
        <v>1000</v>
      </c>
      <c r="C66">
        <v>928</v>
      </c>
    </row>
    <row r="67" spans="2:6" ht="12.75">
      <c r="B67">
        <v>66</v>
      </c>
      <c r="C67">
        <v>66</v>
      </c>
      <c r="D67">
        <v>64</v>
      </c>
      <c r="E67">
        <v>114</v>
      </c>
      <c r="F67">
        <v>200</v>
      </c>
    </row>
    <row r="73" spans="2:3" ht="12.75">
      <c r="B73">
        <v>103</v>
      </c>
      <c r="C73">
        <v>100</v>
      </c>
    </row>
    <row r="74" spans="2:3" ht="12.75">
      <c r="B74">
        <v>3190</v>
      </c>
      <c r="C74">
        <v>2815</v>
      </c>
    </row>
    <row r="75" spans="2:5" ht="12.75">
      <c r="B75">
        <v>440</v>
      </c>
      <c r="C75">
        <v>417</v>
      </c>
      <c r="D75">
        <v>371</v>
      </c>
      <c r="E75">
        <v>341</v>
      </c>
    </row>
    <row r="78" ht="12.75">
      <c r="B78">
        <v>116</v>
      </c>
    </row>
    <row r="79" spans="2:7" ht="12.75">
      <c r="B79">
        <v>1933</v>
      </c>
      <c r="C79">
        <v>1910</v>
      </c>
      <c r="D79">
        <v>1662</v>
      </c>
      <c r="E79">
        <v>1396</v>
      </c>
      <c r="F79">
        <v>1177</v>
      </c>
      <c r="G79">
        <v>969</v>
      </c>
    </row>
    <row r="82" ht="12.75">
      <c r="B82">
        <v>451</v>
      </c>
    </row>
    <row r="84" ht="12.75">
      <c r="B84">
        <v>292</v>
      </c>
    </row>
    <row r="85" spans="2:6" ht="12.75">
      <c r="B85">
        <v>2</v>
      </c>
      <c r="C85">
        <v>2</v>
      </c>
      <c r="D85">
        <v>2</v>
      </c>
      <c r="E85">
        <v>2</v>
      </c>
      <c r="F85">
        <v>2</v>
      </c>
    </row>
    <row r="86" spans="2:5" ht="12.75">
      <c r="B86">
        <v>1</v>
      </c>
      <c r="C86">
        <v>1</v>
      </c>
      <c r="D86">
        <v>1</v>
      </c>
      <c r="E86">
        <v>1</v>
      </c>
    </row>
    <row r="87" spans="2:6" ht="12.75">
      <c r="B87">
        <v>4644</v>
      </c>
      <c r="C87">
        <v>4178</v>
      </c>
      <c r="D87">
        <v>3685</v>
      </c>
      <c r="E87">
        <v>3206</v>
      </c>
      <c r="F87">
        <v>2703</v>
      </c>
    </row>
    <row r="88" ht="12.75">
      <c r="B88">
        <v>1034</v>
      </c>
    </row>
    <row r="89" spans="2:5" ht="12.75">
      <c r="B89">
        <v>20</v>
      </c>
      <c r="C89">
        <v>20</v>
      </c>
      <c r="D89">
        <v>20</v>
      </c>
      <c r="E89">
        <v>20</v>
      </c>
    </row>
    <row r="90" spans="2:4" ht="12.75">
      <c r="B90">
        <v>4748</v>
      </c>
      <c r="C90">
        <v>4268</v>
      </c>
      <c r="D90">
        <v>3788</v>
      </c>
    </row>
    <row r="91" spans="2:6" ht="12.75">
      <c r="B91">
        <v>41</v>
      </c>
      <c r="C91">
        <v>34</v>
      </c>
      <c r="D91">
        <v>29</v>
      </c>
      <c r="E91">
        <v>28</v>
      </c>
      <c r="F91">
        <v>27</v>
      </c>
    </row>
    <row r="94" spans="2:4" ht="12.75">
      <c r="B94">
        <v>958</v>
      </c>
      <c r="C94">
        <v>842</v>
      </c>
      <c r="D94">
        <v>720</v>
      </c>
    </row>
    <row r="95" spans="2:3" ht="12.75">
      <c r="B95">
        <v>9</v>
      </c>
      <c r="C95">
        <v>9</v>
      </c>
    </row>
    <row r="100" spans="2:10" ht="12.75">
      <c r="B100">
        <v>98</v>
      </c>
      <c r="C100">
        <v>93</v>
      </c>
      <c r="D100">
        <v>85</v>
      </c>
      <c r="E100">
        <v>66</v>
      </c>
      <c r="F100">
        <v>88</v>
      </c>
      <c r="G100">
        <v>58</v>
      </c>
      <c r="H100">
        <v>50</v>
      </c>
      <c r="I100">
        <v>94</v>
      </c>
      <c r="J100">
        <v>59</v>
      </c>
    </row>
    <row r="104" ht="12.75">
      <c r="B104">
        <v>325</v>
      </c>
    </row>
    <row r="106" spans="2:5" ht="12.75">
      <c r="B106">
        <v>134</v>
      </c>
      <c r="C106">
        <v>129</v>
      </c>
      <c r="D106">
        <v>119</v>
      </c>
      <c r="E106">
        <v>98</v>
      </c>
    </row>
    <row r="107" spans="2:5" ht="12.75">
      <c r="B107">
        <v>323</v>
      </c>
      <c r="C107">
        <v>246</v>
      </c>
      <c r="D107">
        <v>192</v>
      </c>
      <c r="E107">
        <v>151</v>
      </c>
    </row>
    <row r="109" spans="2:9" ht="12.75">
      <c r="B109">
        <v>24</v>
      </c>
      <c r="C109">
        <v>23</v>
      </c>
      <c r="D109">
        <v>75</v>
      </c>
      <c r="E109">
        <v>69</v>
      </c>
      <c r="F109">
        <v>527</v>
      </c>
      <c r="G109">
        <v>424</v>
      </c>
      <c r="H109">
        <v>1697</v>
      </c>
      <c r="I109">
        <v>1259</v>
      </c>
    </row>
    <row r="114" spans="2:8" ht="12.75">
      <c r="B114">
        <v>387</v>
      </c>
      <c r="C114">
        <v>449</v>
      </c>
      <c r="D114">
        <v>427</v>
      </c>
      <c r="E114">
        <v>332</v>
      </c>
      <c r="F114">
        <v>287</v>
      </c>
      <c r="G114">
        <v>236</v>
      </c>
      <c r="H114">
        <v>204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E22" sqref="E22"/>
    </sheetView>
  </sheetViews>
  <sheetFormatPr defaultColWidth="9.140625" defaultRowHeight="12.75"/>
  <sheetData>
    <row r="21" spans="3:13" ht="12.75">
      <c r="C21" s="7">
        <f>BottomPR_Dyn_BR!$B$1</f>
        <v>0</v>
      </c>
      <c r="D21" s="7">
        <f>BottomPR_Dyn_BR!$C$1</f>
        <v>0.1</v>
      </c>
      <c r="E21" s="7">
        <f>BottomPR_Dyn_BR!$D$1</f>
        <v>0.2</v>
      </c>
      <c r="F21" s="7">
        <f>BottomPR_Dyn_BR!$E$1</f>
        <v>0.3</v>
      </c>
      <c r="G21" s="7">
        <f>BottomPR_Dyn_BR!$F$1</f>
        <v>0.4</v>
      </c>
      <c r="H21" s="7">
        <f>BottomPR_Dyn_BR!$G$1</f>
        <v>0.5</v>
      </c>
      <c r="I21" s="7">
        <f>BottomPR_Dyn_BR!$H$1</f>
        <v>0.6</v>
      </c>
      <c r="J21" s="7">
        <f>BottomPR_Dyn_BR!$I$1</f>
        <v>0.7</v>
      </c>
      <c r="K21" s="7">
        <f>BottomPR_Dyn_BR!$J$1</f>
        <v>0.8</v>
      </c>
      <c r="L21" s="7">
        <f>BottomPR_Dyn_BR!$K$1</f>
        <v>0.9</v>
      </c>
      <c r="M21" s="7">
        <f>BottomPR_Dyn_BR!$L$1</f>
        <v>1</v>
      </c>
    </row>
    <row r="22" spans="1:13" ht="12.75">
      <c r="A22" s="5"/>
      <c r="B22" s="3" t="s">
        <v>0</v>
      </c>
      <c r="C22">
        <f>COUNT(BottomPR_Dyn_BR!$B$2:$B$114)</f>
        <v>39</v>
      </c>
      <c r="D22">
        <f>COUNT(BottomPR_Dyn_BR!$C$2:$C$114)</f>
        <v>34</v>
      </c>
      <c r="E22">
        <f>COUNT(BottomPR_Dyn_BR!$D$2:$D$114)</f>
        <v>30</v>
      </c>
      <c r="F22">
        <f>COUNT(BottomPR_Dyn_BR!$E$2:$E$114)</f>
        <v>29</v>
      </c>
      <c r="G22">
        <f>COUNT(BottomPR_Dyn_BR!$F$2:$F$114)</f>
        <v>24</v>
      </c>
      <c r="H22">
        <f>COUNT(BottomPR_Dyn_BR!$G$2:$G$114)</f>
        <v>19</v>
      </c>
      <c r="I22">
        <f>COUNT(BottomPR_Dyn_BR!$H$2:$H$114)</f>
        <v>17</v>
      </c>
      <c r="J22">
        <f>COUNT(BottomPR_Dyn_BR!$I$2:$I$114)</f>
        <v>10</v>
      </c>
      <c r="K22">
        <f>COUNT(BottomPR_Dyn_BR!$J$2:$J$114)</f>
        <v>8</v>
      </c>
      <c r="L22">
        <f>COUNT(BottomPR_Dyn_BR!$K$2:$K$114)</f>
        <v>3</v>
      </c>
      <c r="M22">
        <f>COUNT(BottomPR_Dyn_BR!$L$2:$L$114)</f>
        <v>0</v>
      </c>
    </row>
    <row r="23" spans="1:13" ht="12.75">
      <c r="A23" s="5">
        <f>MIN(C23:M23)</f>
        <v>0</v>
      </c>
      <c r="B23" s="3" t="s">
        <v>1</v>
      </c>
      <c r="C23">
        <f>MIN(BottomPR_Dyn_BR!$B$2:$B$114)</f>
        <v>1</v>
      </c>
      <c r="D23">
        <f>MIN(BottomPR_Dyn_BR!$C$2:$C$114)</f>
        <v>2</v>
      </c>
      <c r="E23">
        <f>MIN(BottomPR_Dyn_BR!$D$2:$D$114)</f>
        <v>2</v>
      </c>
      <c r="F23">
        <f>MIN(BottomPR_Dyn_BR!$E$2:$E$114)</f>
        <v>2</v>
      </c>
      <c r="G23">
        <f>MIN(BottomPR_Dyn_BR!$F$2:$F$114)</f>
        <v>1</v>
      </c>
      <c r="H23">
        <f>MIN(BottomPR_Dyn_BR!$G$2:$G$114)</f>
        <v>4</v>
      </c>
      <c r="I23">
        <f>MIN(BottomPR_Dyn_BR!$H$2:$H$114)</f>
        <v>3</v>
      </c>
      <c r="J23">
        <f>MIN(BottomPR_Dyn_BR!$I$2:$I$114)</f>
        <v>2</v>
      </c>
      <c r="K23">
        <f>MIN(BottomPR_Dyn_BR!$J$2:$J$114)</f>
        <v>1</v>
      </c>
      <c r="L23">
        <f>MIN(BottomPR_Dyn_BR!$K$2:$K$114)</f>
        <v>13</v>
      </c>
      <c r="M23">
        <f>MIN(BottomPR_Dyn_BR!$L$2:$L$114)</f>
        <v>0</v>
      </c>
    </row>
    <row r="24" spans="1:13" ht="12.75">
      <c r="A24" s="5"/>
      <c r="B24" s="6">
        <v>25</v>
      </c>
      <c r="C24">
        <f>PERCENTILE(BottomPR_Dyn_BR!$B$2:$B$114,$B24/100)</f>
        <v>63.5</v>
      </c>
      <c r="D24">
        <f>PERCENTILE(BottomPR_Dyn_BR!$C$2:$C$114,$B24/100)</f>
        <v>87</v>
      </c>
      <c r="E24">
        <f>PERCENTILE(BottomPR_Dyn_BR!$D$2:$D$114,$B24/100)</f>
        <v>69.5</v>
      </c>
      <c r="F24">
        <f>PERCENTILE(BottomPR_Dyn_BR!$E$2:$E$114,$B24/100)</f>
        <v>57</v>
      </c>
      <c r="G24">
        <f>PERCENTILE(BottomPR_Dyn_BR!$F$2:$F$114,$B24/100)</f>
        <v>54.25</v>
      </c>
      <c r="H24">
        <f>PERCENTILE(BottomPR_Dyn_BR!$G$2:$G$114,$B24/100)</f>
        <v>44</v>
      </c>
      <c r="I24">
        <f>PERCENTILE(BottomPR_Dyn_BR!$H$2:$H$114,$B24/100)</f>
        <v>19</v>
      </c>
      <c r="J24">
        <f>PERCENTILE(BottomPR_Dyn_BR!$I$2:$I$114,$B24/100)</f>
        <v>4.25</v>
      </c>
      <c r="K24">
        <f>PERCENTILE(BottomPR_Dyn_BR!$J$2:$J$114,$B24/100)</f>
        <v>19</v>
      </c>
      <c r="L24">
        <f>PERCENTILE(BottomPR_Dyn_BR!$K$2:$K$114,$B24/100)</f>
        <v>20</v>
      </c>
      <c r="M24" t="e">
        <f>PERCENTILE(BottomPR_Dyn_BR!$L$2:$L$114,$B24/100)</f>
        <v>#NUM!</v>
      </c>
    </row>
    <row r="25" spans="1:13" ht="12.75">
      <c r="A25" s="5">
        <f>A27-A23</f>
        <v>4748</v>
      </c>
      <c r="B25" s="3" t="s">
        <v>2</v>
      </c>
      <c r="C25">
        <f>MEDIAN(BottomPR_Dyn_BR!$B$2:$B$114)</f>
        <v>191</v>
      </c>
      <c r="D25">
        <f>MEDIAN(BottomPR_Dyn_BR!$C$2:$C$114)</f>
        <v>174</v>
      </c>
      <c r="E25">
        <f>MEDIAN(BottomPR_Dyn_BR!$D$2:$D$114)</f>
        <v>163</v>
      </c>
      <c r="F25">
        <f>MEDIAN(BottomPR_Dyn_BR!$E$2:$E$114)</f>
        <v>127</v>
      </c>
      <c r="G25">
        <f>MEDIAN(BottomPR_Dyn_BR!$F$2:$F$114)</f>
        <v>142.5</v>
      </c>
      <c r="H25">
        <f>MEDIAN(BottomPR_Dyn_BR!$G$2:$G$114)</f>
        <v>175</v>
      </c>
      <c r="I25">
        <f>MEDIAN(BottomPR_Dyn_BR!$H$2:$H$114)</f>
        <v>138</v>
      </c>
      <c r="J25">
        <f>MEDIAN(BottomPR_Dyn_BR!$I$2:$I$114)</f>
        <v>25</v>
      </c>
      <c r="K25">
        <f>MEDIAN(BottomPR_Dyn_BR!$J$2:$J$114)</f>
        <v>79.5</v>
      </c>
      <c r="L25">
        <f>MEDIAN(BottomPR_Dyn_BR!$K$2:$K$114)</f>
        <v>27</v>
      </c>
      <c r="M25" t="e">
        <f>MEDIAN(BottomPR_Dyn_BR!$L$2:$L$114)</f>
        <v>#NUM!</v>
      </c>
    </row>
    <row r="26" spans="1:13" ht="12.75">
      <c r="A26" s="5"/>
      <c r="B26" s="6">
        <v>75</v>
      </c>
      <c r="C26">
        <f>PERCENTILE(BottomPR_Dyn_BR!$B$2:$B$114,$B26/100)</f>
        <v>356</v>
      </c>
      <c r="D26">
        <f>PERCENTILE(BottomPR_Dyn_BR!$C$2:$C$114,$B26/100)</f>
        <v>341.25</v>
      </c>
      <c r="E26">
        <f>PERCENTILE(BottomPR_Dyn_BR!$D$2:$D$114,$B26/100)</f>
        <v>340.75</v>
      </c>
      <c r="F26">
        <f>PERCENTILE(BottomPR_Dyn_BR!$E$2:$E$114,$B26/100)</f>
        <v>431</v>
      </c>
      <c r="G26">
        <f>PERCENTILE(BottomPR_Dyn_BR!$F$2:$F$114,$B26/100)</f>
        <v>387.75</v>
      </c>
      <c r="H26">
        <f>PERCENTILE(BottomPR_Dyn_BR!$G$2:$G$114,$B26/100)</f>
        <v>456</v>
      </c>
      <c r="I26">
        <f>PERCENTILE(BottomPR_Dyn_BR!$H$2:$H$114,$B26/100)</f>
        <v>389</v>
      </c>
      <c r="J26">
        <f>PERCENTILE(BottomPR_Dyn_BR!$I$2:$I$114,$B26/100)</f>
        <v>134.75</v>
      </c>
      <c r="K26">
        <f>PERCENTILE(BottomPR_Dyn_BR!$J$2:$J$114,$B26/100)</f>
        <v>207</v>
      </c>
      <c r="L26">
        <f>PERCENTILE(BottomPR_Dyn_BR!$K$2:$K$114,$B26/100)</f>
        <v>235</v>
      </c>
      <c r="M26" t="e">
        <f>PERCENTILE(BottomPR_Dyn_BR!$L$2:$L$114,$B26/100)</f>
        <v>#NUM!</v>
      </c>
    </row>
    <row r="27" spans="1:13" ht="12.75">
      <c r="A27" s="5">
        <f>MAX(C27:M27)</f>
        <v>4748</v>
      </c>
      <c r="B27" s="3" t="s">
        <v>3</v>
      </c>
      <c r="C27">
        <f>MAX(BottomPR_Dyn_BR!$B$2:$B$114)</f>
        <v>4748</v>
      </c>
      <c r="D27">
        <f>MAX(BottomPR_Dyn_BR!$C$2:$C$114)</f>
        <v>4267</v>
      </c>
      <c r="E27">
        <f>MAX(BottomPR_Dyn_BR!$D$2:$D$114)</f>
        <v>3791</v>
      </c>
      <c r="F27">
        <f>MAX(BottomPR_Dyn_BR!$E$2:$E$114)</f>
        <v>3311</v>
      </c>
      <c r="G27">
        <f>MAX(BottomPR_Dyn_BR!$F$2:$F$114)</f>
        <v>2727</v>
      </c>
      <c r="H27">
        <f>MAX(BottomPR_Dyn_BR!$G$2:$G$114)</f>
        <v>2254</v>
      </c>
      <c r="I27">
        <f>MAX(BottomPR_Dyn_BR!$H$2:$H$114)</f>
        <v>1798</v>
      </c>
      <c r="J27">
        <f>MAX(BottomPR_Dyn_BR!$I$2:$I$114)</f>
        <v>321</v>
      </c>
      <c r="K27">
        <f>MAX(BottomPR_Dyn_BR!$J$2:$J$114)</f>
        <v>899</v>
      </c>
      <c r="L27">
        <f>MAX(BottomPR_Dyn_BR!$K$2:$K$114)</f>
        <v>443</v>
      </c>
      <c r="M27">
        <f>MAX(BottomPR_Dyn_BR!$L$2:$L$114)</f>
        <v>0</v>
      </c>
    </row>
    <row r="28" spans="1:13" ht="12.75">
      <c r="A28" s="5"/>
      <c r="B28" s="3" t="s">
        <v>4</v>
      </c>
      <c r="C28">
        <f>AVERAGE(BottomPR_Dyn_BR!$B$2:$B$114)</f>
        <v>580.1282051282051</v>
      </c>
      <c r="D28">
        <f>AVERAGE(BottomPR_Dyn_BR!$C$2:$C$114)</f>
        <v>578</v>
      </c>
      <c r="E28">
        <f>AVERAGE(BottomPR_Dyn_BR!$D$2:$D$114)</f>
        <v>494.76666666666665</v>
      </c>
      <c r="F28">
        <f>AVERAGE(BottomPR_Dyn_BR!$E$2:$E$114)</f>
        <v>532.8620689655172</v>
      </c>
      <c r="G28">
        <f>AVERAGE(BottomPR_Dyn_BR!$F$2:$F$114)</f>
        <v>427</v>
      </c>
      <c r="H28">
        <f>AVERAGE(BottomPR_Dyn_BR!$G$2:$G$114)</f>
        <v>433.4736842105263</v>
      </c>
      <c r="I28">
        <f>AVERAGE(BottomPR_Dyn_BR!$H$2:$H$114)</f>
        <v>360.7647058823529</v>
      </c>
      <c r="J28">
        <f>AVERAGE(BottomPR_Dyn_BR!$I$2:$I$114)</f>
        <v>94</v>
      </c>
      <c r="K28">
        <f>AVERAGE(BottomPR_Dyn_BR!$J$2:$J$114)</f>
        <v>189.125</v>
      </c>
      <c r="L28">
        <f>AVERAGE(BottomPR_Dyn_BR!$K$2:$K$114)</f>
        <v>161</v>
      </c>
      <c r="M28" t="e">
        <f>AVERAGE(BottomPR_Dyn_BR!$L$2:$L$114)</f>
        <v>#DIV/0!</v>
      </c>
    </row>
    <row r="29" spans="1:13" ht="12.75">
      <c r="A29" s="5"/>
      <c r="B29" s="3" t="s">
        <v>5</v>
      </c>
      <c r="C29">
        <f>STDEV(BottomPR_Dyn_BR!$B$2:$B$114)</f>
        <v>1138.470284370243</v>
      </c>
      <c r="D29">
        <f>STDEV(BottomPR_Dyn_BR!$C$2:$C$114)</f>
        <v>1078.1235100999806</v>
      </c>
      <c r="E29">
        <f>STDEV(BottomPR_Dyn_BR!$D$2:$D$114)</f>
        <v>937.9417555379488</v>
      </c>
      <c r="F29">
        <f>STDEV(BottomPR_Dyn_BR!$E$2:$E$114)</f>
        <v>969.2431776589525</v>
      </c>
      <c r="G29">
        <f>STDEV(BottomPR_Dyn_BR!$F$2:$F$114)</f>
        <v>744.5847398265752</v>
      </c>
      <c r="H29">
        <f>STDEV(BottomPR_Dyn_BR!$G$2:$G$114)</f>
        <v>678.2032937123936</v>
      </c>
      <c r="I29">
        <f>STDEV(BottomPR_Dyn_BR!$H$2:$H$114)</f>
        <v>571.1375194963737</v>
      </c>
      <c r="J29">
        <f>STDEV(BottomPR_Dyn_BR!$I$2:$I$114)</f>
        <v>123.7380746218039</v>
      </c>
      <c r="K29">
        <f>STDEV(BottomPR_Dyn_BR!$J$2:$J$114)</f>
        <v>298.7628957168926</v>
      </c>
      <c r="L29">
        <f>STDEV(BottomPR_Dyn_BR!$K$2:$K$114)</f>
        <v>244.31946299875497</v>
      </c>
      <c r="M29" t="e">
        <f>STDEV(BottomPR_Dyn_BR!$L$2:$L$114)</f>
        <v>#DIV/0!</v>
      </c>
    </row>
    <row r="30" spans="1:13" ht="12.75">
      <c r="A30" s="5">
        <v>0.01</v>
      </c>
      <c r="B30" s="4" t="s">
        <v>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7</v>
      </c>
      <c r="C31" s="5">
        <f aca="true" t="shared" si="0" ref="C31:M31">IF(C23&gt;0,C23,0)</f>
        <v>1</v>
      </c>
      <c r="D31" s="5">
        <f t="shared" si="0"/>
        <v>2</v>
      </c>
      <c r="E31" s="5">
        <f t="shared" si="0"/>
        <v>2</v>
      </c>
      <c r="F31" s="5">
        <f t="shared" si="0"/>
        <v>2</v>
      </c>
      <c r="G31" s="5">
        <f t="shared" si="0"/>
        <v>1</v>
      </c>
      <c r="H31" s="5">
        <f t="shared" si="0"/>
        <v>4</v>
      </c>
      <c r="I31" s="5">
        <f t="shared" si="0"/>
        <v>3</v>
      </c>
      <c r="J31" s="5">
        <f t="shared" si="0"/>
        <v>2</v>
      </c>
      <c r="K31" s="5">
        <f t="shared" si="0"/>
        <v>1</v>
      </c>
      <c r="L31" s="5">
        <f t="shared" si="0"/>
        <v>13</v>
      </c>
      <c r="M31" s="5">
        <f t="shared" si="0"/>
        <v>0</v>
      </c>
    </row>
    <row r="32" spans="1:13" ht="12.75">
      <c r="A32" s="5"/>
      <c r="B32" s="4" t="s">
        <v>8</v>
      </c>
      <c r="C32" s="5">
        <f aca="true" t="shared" si="1" ref="C32:M32">IF(C24&gt;0,IF(C23&gt;0,C24-C23,C24),0)</f>
        <v>62.5</v>
      </c>
      <c r="D32" s="5">
        <f t="shared" si="1"/>
        <v>85</v>
      </c>
      <c r="E32" s="5">
        <f t="shared" si="1"/>
        <v>67.5</v>
      </c>
      <c r="F32" s="5">
        <f t="shared" si="1"/>
        <v>55</v>
      </c>
      <c r="G32" s="5">
        <f t="shared" si="1"/>
        <v>53.25</v>
      </c>
      <c r="H32" s="5">
        <f t="shared" si="1"/>
        <v>40</v>
      </c>
      <c r="I32" s="5">
        <f t="shared" si="1"/>
        <v>16</v>
      </c>
      <c r="J32" s="5">
        <f t="shared" si="1"/>
        <v>2.25</v>
      </c>
      <c r="K32" s="5">
        <f t="shared" si="1"/>
        <v>18</v>
      </c>
      <c r="L32" s="5">
        <f t="shared" si="1"/>
        <v>7</v>
      </c>
      <c r="M32" s="5" t="e">
        <f t="shared" si="1"/>
        <v>#NUM!</v>
      </c>
    </row>
    <row r="33" spans="1:13" ht="12.75">
      <c r="A33" s="5"/>
      <c r="B33" s="4" t="s">
        <v>9</v>
      </c>
      <c r="C33" s="5">
        <f aca="true" t="shared" si="2" ref="C33:M33">IF(AND(C25&gt;C24,C25&gt;0),C25-IF(C24&gt;0,C24,0)-IF(C26&gt;C25,C30/2,0),0)</f>
        <v>127.5</v>
      </c>
      <c r="D33" s="5">
        <f t="shared" si="2"/>
        <v>87</v>
      </c>
      <c r="E33" s="5">
        <f t="shared" si="2"/>
        <v>93.5</v>
      </c>
      <c r="F33" s="5">
        <f t="shared" si="2"/>
        <v>70</v>
      </c>
      <c r="G33" s="5">
        <f t="shared" si="2"/>
        <v>88.25</v>
      </c>
      <c r="H33" s="5">
        <f t="shared" si="2"/>
        <v>131</v>
      </c>
      <c r="I33" s="5">
        <f t="shared" si="2"/>
        <v>119</v>
      </c>
      <c r="J33" s="5">
        <f t="shared" si="2"/>
        <v>20.75</v>
      </c>
      <c r="K33" s="5">
        <f t="shared" si="2"/>
        <v>60.5</v>
      </c>
      <c r="L33" s="5">
        <f t="shared" si="2"/>
        <v>7</v>
      </c>
      <c r="M33" s="5" t="e">
        <f t="shared" si="2"/>
        <v>#NUM!</v>
      </c>
    </row>
    <row r="34" spans="1:13" ht="12.75">
      <c r="A34" s="5"/>
      <c r="B34" s="4" t="s">
        <v>2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10</v>
      </c>
      <c r="C35" s="5">
        <f aca="true" t="shared" si="4" ref="C35:M35">IF(AND(C26&gt;C25,C26&gt;0),C26-IF(C25&gt;0,C25+IF(C25&gt;C24,C30/2,0),0),0)</f>
        <v>165</v>
      </c>
      <c r="D35" s="5">
        <f t="shared" si="4"/>
        <v>167.25</v>
      </c>
      <c r="E35" s="5">
        <f t="shared" si="4"/>
        <v>177.75</v>
      </c>
      <c r="F35" s="5">
        <f t="shared" si="4"/>
        <v>304</v>
      </c>
      <c r="G35" s="5">
        <f t="shared" si="4"/>
        <v>245.25</v>
      </c>
      <c r="H35" s="5">
        <f t="shared" si="4"/>
        <v>281</v>
      </c>
      <c r="I35" s="5">
        <f t="shared" si="4"/>
        <v>251</v>
      </c>
      <c r="J35" s="5">
        <f t="shared" si="4"/>
        <v>109.75</v>
      </c>
      <c r="K35" s="5">
        <f t="shared" si="4"/>
        <v>127.5</v>
      </c>
      <c r="L35" s="5">
        <f t="shared" si="4"/>
        <v>208</v>
      </c>
      <c r="M35" s="5" t="e">
        <f t="shared" si="4"/>
        <v>#NUM!</v>
      </c>
    </row>
    <row r="36" spans="1:13" ht="12.75">
      <c r="A36" s="5"/>
      <c r="B36" s="4" t="s">
        <v>11</v>
      </c>
      <c r="C36" s="5">
        <f aca="true" t="shared" si="5" ref="C36:M36">IF(C27&gt;0,IF(C26&gt;0,C27-C26,C27),0)</f>
        <v>4392</v>
      </c>
      <c r="D36" s="5">
        <f t="shared" si="5"/>
        <v>3925.75</v>
      </c>
      <c r="E36" s="5">
        <f t="shared" si="5"/>
        <v>3450.25</v>
      </c>
      <c r="F36" s="5">
        <f t="shared" si="5"/>
        <v>2880</v>
      </c>
      <c r="G36" s="5">
        <f t="shared" si="5"/>
        <v>2339.25</v>
      </c>
      <c r="H36" s="5">
        <f t="shared" si="5"/>
        <v>1798</v>
      </c>
      <c r="I36" s="5">
        <f t="shared" si="5"/>
        <v>1409</v>
      </c>
      <c r="J36" s="5">
        <f t="shared" si="5"/>
        <v>186.25</v>
      </c>
      <c r="K36" s="5">
        <f t="shared" si="5"/>
        <v>692</v>
      </c>
      <c r="L36" s="5">
        <f t="shared" si="5"/>
        <v>208</v>
      </c>
      <c r="M36" s="5">
        <f t="shared" si="5"/>
        <v>0</v>
      </c>
    </row>
    <row r="37" spans="1:13" ht="12.75">
      <c r="A37" s="5"/>
      <c r="B37" s="4" t="s">
        <v>12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13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14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15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16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17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18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19</v>
      </c>
      <c r="C44" s="5">
        <f aca="true" t="shared" si="12" ref="C44:M44">C24-C23</f>
        <v>62.5</v>
      </c>
      <c r="D44" s="5">
        <f t="shared" si="12"/>
        <v>85</v>
      </c>
      <c r="E44" s="5">
        <f t="shared" si="12"/>
        <v>67.5</v>
      </c>
      <c r="F44" s="5">
        <f t="shared" si="12"/>
        <v>55</v>
      </c>
      <c r="G44" s="5">
        <f t="shared" si="12"/>
        <v>53.25</v>
      </c>
      <c r="H44" s="5">
        <f t="shared" si="12"/>
        <v>40</v>
      </c>
      <c r="I44" s="5">
        <f t="shared" si="12"/>
        <v>16</v>
      </c>
      <c r="J44" s="5">
        <f t="shared" si="12"/>
        <v>2.25</v>
      </c>
      <c r="K44" s="5">
        <f t="shared" si="12"/>
        <v>18</v>
      </c>
      <c r="L44" s="5">
        <f t="shared" si="12"/>
        <v>7</v>
      </c>
      <c r="M44" s="5" t="e">
        <f t="shared" si="12"/>
        <v>#NUM!</v>
      </c>
    </row>
    <row r="45" spans="1:13" ht="12.75">
      <c r="A45" s="5"/>
      <c r="B45" s="4" t="s">
        <v>20</v>
      </c>
      <c r="C45" s="5">
        <f aca="true" t="shared" si="13" ref="C45:M45">C28</f>
        <v>580.1282051282051</v>
      </c>
      <c r="D45" s="5">
        <f t="shared" si="13"/>
        <v>578</v>
      </c>
      <c r="E45" s="5">
        <f t="shared" si="13"/>
        <v>494.76666666666665</v>
      </c>
      <c r="F45" s="5">
        <f t="shared" si="13"/>
        <v>532.8620689655172</v>
      </c>
      <c r="G45" s="5">
        <f t="shared" si="13"/>
        <v>427</v>
      </c>
      <c r="H45" s="5">
        <f t="shared" si="13"/>
        <v>433.4736842105263</v>
      </c>
      <c r="I45" s="5">
        <f t="shared" si="13"/>
        <v>360.7647058823529</v>
      </c>
      <c r="J45" s="5">
        <f t="shared" si="13"/>
        <v>94</v>
      </c>
      <c r="K45" s="5">
        <f t="shared" si="13"/>
        <v>189.125</v>
      </c>
      <c r="L45" s="5">
        <f t="shared" si="13"/>
        <v>161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B1:L114"/>
  <sheetViews>
    <sheetView zoomScalePageLayoutView="0" workbookViewId="0" topLeftCell="A1">
      <selection activeCell="B1" sqref="B1:L114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9" ht="12.75">
      <c r="B2">
        <v>30</v>
      </c>
      <c r="C2">
        <v>28</v>
      </c>
      <c r="D2">
        <v>23</v>
      </c>
      <c r="E2">
        <v>21</v>
      </c>
      <c r="F2">
        <v>76</v>
      </c>
      <c r="G2">
        <v>63</v>
      </c>
      <c r="H2">
        <v>49</v>
      </c>
      <c r="I2">
        <v>31</v>
      </c>
    </row>
    <row r="5" spans="2:10" ht="12.75">
      <c r="B5">
        <v>191</v>
      </c>
      <c r="C5">
        <v>179</v>
      </c>
      <c r="D5">
        <v>165</v>
      </c>
      <c r="E5">
        <v>152</v>
      </c>
      <c r="F5">
        <v>131</v>
      </c>
      <c r="G5">
        <v>113</v>
      </c>
      <c r="H5">
        <v>84</v>
      </c>
      <c r="I5">
        <v>67</v>
      </c>
      <c r="J5">
        <v>45</v>
      </c>
    </row>
    <row r="7" spans="2:5" ht="12.75">
      <c r="B7">
        <v>275</v>
      </c>
      <c r="C7">
        <v>255</v>
      </c>
      <c r="D7">
        <v>231</v>
      </c>
      <c r="E7">
        <v>206</v>
      </c>
    </row>
    <row r="8" spans="2:11" ht="12.75">
      <c r="B8">
        <v>101</v>
      </c>
      <c r="C8">
        <v>96</v>
      </c>
      <c r="D8">
        <v>91</v>
      </c>
      <c r="E8">
        <v>78</v>
      </c>
      <c r="F8">
        <v>62</v>
      </c>
      <c r="G8">
        <v>53</v>
      </c>
      <c r="H8">
        <v>50</v>
      </c>
      <c r="I8">
        <v>37</v>
      </c>
      <c r="J8">
        <v>23</v>
      </c>
      <c r="K8">
        <v>14</v>
      </c>
    </row>
    <row r="11" spans="2:8" ht="12.75">
      <c r="B11">
        <v>146</v>
      </c>
      <c r="C11">
        <v>137</v>
      </c>
      <c r="D11">
        <v>127</v>
      </c>
      <c r="E11">
        <v>121</v>
      </c>
      <c r="F11">
        <v>101</v>
      </c>
      <c r="G11">
        <v>94</v>
      </c>
      <c r="H11">
        <v>78</v>
      </c>
    </row>
    <row r="17" spans="2:11" ht="12.75">
      <c r="B17">
        <v>251</v>
      </c>
      <c r="C17">
        <v>239</v>
      </c>
      <c r="D17">
        <v>222</v>
      </c>
      <c r="E17">
        <v>209</v>
      </c>
      <c r="F17">
        <v>181</v>
      </c>
      <c r="G17">
        <v>147</v>
      </c>
      <c r="H17">
        <v>124</v>
      </c>
      <c r="I17">
        <v>82</v>
      </c>
      <c r="J17">
        <v>63</v>
      </c>
      <c r="K17">
        <v>72</v>
      </c>
    </row>
    <row r="23" spans="2:11" ht="12.75">
      <c r="B23">
        <v>61</v>
      </c>
      <c r="C23">
        <v>58</v>
      </c>
      <c r="D23">
        <v>56</v>
      </c>
      <c r="E23">
        <v>46</v>
      </c>
      <c r="F23">
        <v>37</v>
      </c>
      <c r="G23">
        <v>37</v>
      </c>
      <c r="H23">
        <v>35</v>
      </c>
      <c r="I23">
        <v>33</v>
      </c>
      <c r="J23">
        <v>29</v>
      </c>
      <c r="K23">
        <v>20</v>
      </c>
    </row>
    <row r="24" spans="2:11" ht="12.75">
      <c r="B24">
        <v>192</v>
      </c>
      <c r="C24">
        <v>181</v>
      </c>
      <c r="D24">
        <v>172</v>
      </c>
      <c r="E24">
        <v>156</v>
      </c>
      <c r="F24">
        <v>134</v>
      </c>
      <c r="G24">
        <v>209</v>
      </c>
      <c r="H24">
        <v>174</v>
      </c>
      <c r="I24">
        <v>137</v>
      </c>
      <c r="J24">
        <v>88</v>
      </c>
      <c r="K24">
        <v>41</v>
      </c>
    </row>
    <row r="27" spans="2:8" ht="12.75">
      <c r="B27">
        <v>231</v>
      </c>
      <c r="C27">
        <v>211</v>
      </c>
      <c r="D27">
        <v>189</v>
      </c>
      <c r="E27">
        <v>162</v>
      </c>
      <c r="F27">
        <v>144</v>
      </c>
      <c r="G27">
        <v>123</v>
      </c>
      <c r="H27">
        <v>104</v>
      </c>
    </row>
    <row r="48" spans="2:10" ht="12.75">
      <c r="B48">
        <v>283</v>
      </c>
      <c r="C48">
        <v>263</v>
      </c>
      <c r="D48">
        <v>245</v>
      </c>
      <c r="E48">
        <v>228</v>
      </c>
      <c r="F48">
        <v>199</v>
      </c>
      <c r="G48">
        <v>161</v>
      </c>
      <c r="H48">
        <v>122</v>
      </c>
      <c r="I48">
        <v>92</v>
      </c>
      <c r="J48">
        <v>101</v>
      </c>
    </row>
    <row r="55" spans="2:11" ht="12.75">
      <c r="B55">
        <v>224</v>
      </c>
      <c r="C55">
        <v>204</v>
      </c>
      <c r="D55">
        <v>179</v>
      </c>
      <c r="E55">
        <v>161</v>
      </c>
      <c r="F55">
        <v>149</v>
      </c>
      <c r="G55">
        <v>121</v>
      </c>
      <c r="H55">
        <v>104</v>
      </c>
      <c r="I55">
        <v>88</v>
      </c>
      <c r="J55">
        <v>80</v>
      </c>
      <c r="K55">
        <v>51</v>
      </c>
    </row>
    <row r="61" spans="2:10" ht="12.75">
      <c r="B61">
        <v>6</v>
      </c>
      <c r="C61">
        <v>5</v>
      </c>
      <c r="D61">
        <v>4</v>
      </c>
      <c r="E61">
        <v>4</v>
      </c>
      <c r="F61">
        <v>3</v>
      </c>
      <c r="G61">
        <v>3</v>
      </c>
      <c r="H61">
        <v>2</v>
      </c>
      <c r="I61">
        <v>1</v>
      </c>
      <c r="J61">
        <v>1</v>
      </c>
    </row>
    <row r="63" spans="2:11" ht="12.75">
      <c r="B63">
        <v>55</v>
      </c>
      <c r="C63">
        <v>51</v>
      </c>
      <c r="D63">
        <v>46</v>
      </c>
      <c r="E63">
        <v>37</v>
      </c>
      <c r="F63">
        <v>33</v>
      </c>
      <c r="G63">
        <v>29</v>
      </c>
      <c r="H63">
        <v>27</v>
      </c>
      <c r="I63">
        <v>24</v>
      </c>
      <c r="J63">
        <v>18</v>
      </c>
      <c r="K63">
        <v>18</v>
      </c>
    </row>
    <row r="64" spans="2:8" ht="12.75">
      <c r="B64">
        <v>163</v>
      </c>
      <c r="C64">
        <v>154</v>
      </c>
      <c r="D64">
        <v>143</v>
      </c>
      <c r="E64">
        <v>130</v>
      </c>
      <c r="F64">
        <v>112</v>
      </c>
      <c r="G64">
        <v>108</v>
      </c>
      <c r="H64">
        <v>90</v>
      </c>
    </row>
    <row r="65" spans="2:9" ht="12.75">
      <c r="B65">
        <v>77</v>
      </c>
      <c r="C65">
        <v>71</v>
      </c>
      <c r="D65">
        <v>68</v>
      </c>
      <c r="E65">
        <v>58</v>
      </c>
      <c r="F65">
        <v>48</v>
      </c>
      <c r="G65">
        <v>45</v>
      </c>
      <c r="H65">
        <v>35</v>
      </c>
      <c r="I65">
        <v>24</v>
      </c>
    </row>
    <row r="66" spans="2:10" ht="12.75">
      <c r="B66">
        <v>1000</v>
      </c>
      <c r="C66">
        <v>919</v>
      </c>
      <c r="D66">
        <v>821</v>
      </c>
      <c r="E66">
        <v>713</v>
      </c>
      <c r="F66">
        <v>604</v>
      </c>
      <c r="G66">
        <v>503</v>
      </c>
      <c r="H66">
        <v>396</v>
      </c>
      <c r="I66">
        <v>290</v>
      </c>
      <c r="J66">
        <v>163</v>
      </c>
    </row>
    <row r="67" spans="2:9" ht="12.75">
      <c r="B67">
        <v>66</v>
      </c>
      <c r="C67">
        <v>64</v>
      </c>
      <c r="D67">
        <v>58</v>
      </c>
      <c r="E67">
        <v>54</v>
      </c>
      <c r="F67">
        <v>47</v>
      </c>
      <c r="G67">
        <v>29</v>
      </c>
      <c r="H67">
        <v>24</v>
      </c>
      <c r="I67">
        <v>15</v>
      </c>
    </row>
    <row r="73" spans="2:10" ht="12.75">
      <c r="B73">
        <v>103</v>
      </c>
      <c r="C73">
        <v>88</v>
      </c>
      <c r="D73">
        <v>83</v>
      </c>
      <c r="E73">
        <v>73</v>
      </c>
      <c r="F73">
        <v>56</v>
      </c>
      <c r="G73">
        <v>46</v>
      </c>
      <c r="H73">
        <v>35</v>
      </c>
      <c r="I73">
        <v>18</v>
      </c>
      <c r="J73">
        <v>14</v>
      </c>
    </row>
    <row r="74" spans="2:10" ht="12.75">
      <c r="B74">
        <v>3190</v>
      </c>
      <c r="C74">
        <v>2889</v>
      </c>
      <c r="D74">
        <v>2631</v>
      </c>
      <c r="E74">
        <v>2335</v>
      </c>
      <c r="F74">
        <v>2042</v>
      </c>
      <c r="G74">
        <v>1723</v>
      </c>
      <c r="H74">
        <v>1376</v>
      </c>
      <c r="I74">
        <v>1057</v>
      </c>
      <c r="J74">
        <v>737</v>
      </c>
    </row>
    <row r="75" spans="2:8" ht="12.75">
      <c r="B75">
        <v>440</v>
      </c>
      <c r="C75">
        <v>387</v>
      </c>
      <c r="D75">
        <v>341</v>
      </c>
      <c r="E75">
        <v>279</v>
      </c>
      <c r="F75">
        <v>233</v>
      </c>
      <c r="G75">
        <v>192</v>
      </c>
      <c r="H75">
        <v>153</v>
      </c>
    </row>
    <row r="78" spans="2:11" ht="12.75">
      <c r="B78">
        <v>116</v>
      </c>
      <c r="C78">
        <v>109</v>
      </c>
      <c r="D78">
        <v>105</v>
      </c>
      <c r="E78">
        <v>100</v>
      </c>
      <c r="F78">
        <v>88</v>
      </c>
      <c r="G78">
        <v>87</v>
      </c>
      <c r="H78">
        <v>83</v>
      </c>
      <c r="I78">
        <v>58</v>
      </c>
      <c r="J78">
        <v>48</v>
      </c>
      <c r="K78">
        <v>6</v>
      </c>
    </row>
    <row r="79" spans="2:11" ht="12.75">
      <c r="B79">
        <v>1933</v>
      </c>
      <c r="C79">
        <v>1773</v>
      </c>
      <c r="D79">
        <v>1591</v>
      </c>
      <c r="E79">
        <v>1446</v>
      </c>
      <c r="F79">
        <v>1268</v>
      </c>
      <c r="G79">
        <v>1083</v>
      </c>
      <c r="H79">
        <v>895</v>
      </c>
      <c r="I79">
        <v>698</v>
      </c>
      <c r="J79">
        <v>449</v>
      </c>
      <c r="K79">
        <v>221</v>
      </c>
    </row>
    <row r="82" spans="2:11" ht="12.75">
      <c r="B82">
        <v>451</v>
      </c>
      <c r="C82">
        <v>419</v>
      </c>
      <c r="D82">
        <v>362</v>
      </c>
      <c r="E82">
        <v>317</v>
      </c>
      <c r="F82">
        <v>269</v>
      </c>
      <c r="G82">
        <v>201</v>
      </c>
      <c r="H82">
        <v>142</v>
      </c>
      <c r="I82">
        <v>76</v>
      </c>
      <c r="J82">
        <v>46</v>
      </c>
      <c r="K82">
        <v>18</v>
      </c>
    </row>
    <row r="84" spans="2:11" ht="12.75">
      <c r="B84">
        <v>292</v>
      </c>
      <c r="C84">
        <v>277</v>
      </c>
      <c r="D84">
        <v>260</v>
      </c>
      <c r="E84">
        <v>237</v>
      </c>
      <c r="F84">
        <v>211</v>
      </c>
      <c r="G84">
        <v>183</v>
      </c>
      <c r="H84">
        <v>169</v>
      </c>
      <c r="I84">
        <v>141</v>
      </c>
      <c r="J84">
        <v>121</v>
      </c>
      <c r="K84">
        <v>89</v>
      </c>
    </row>
    <row r="85" spans="2:7" ht="12.75">
      <c r="B85">
        <v>2</v>
      </c>
      <c r="C85">
        <v>2</v>
      </c>
      <c r="D85">
        <v>2</v>
      </c>
      <c r="E85">
        <v>2</v>
      </c>
      <c r="F85">
        <v>2</v>
      </c>
      <c r="G85">
        <v>1</v>
      </c>
    </row>
    <row r="86" spans="2:8" ht="12.75">
      <c r="B86">
        <v>1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</row>
    <row r="87" spans="2:7" ht="12.75">
      <c r="B87">
        <v>4644</v>
      </c>
      <c r="C87">
        <v>4214</v>
      </c>
      <c r="D87">
        <v>3781</v>
      </c>
      <c r="E87">
        <v>3359</v>
      </c>
      <c r="F87">
        <v>2923</v>
      </c>
      <c r="G87">
        <v>2444</v>
      </c>
    </row>
    <row r="88" spans="2:11" ht="12.75">
      <c r="B88">
        <v>1034</v>
      </c>
      <c r="C88">
        <v>949</v>
      </c>
      <c r="D88">
        <v>875</v>
      </c>
      <c r="E88">
        <v>794</v>
      </c>
      <c r="F88">
        <v>713</v>
      </c>
      <c r="G88">
        <v>590</v>
      </c>
      <c r="H88">
        <v>471</v>
      </c>
      <c r="I88">
        <v>391</v>
      </c>
      <c r="J88">
        <v>295</v>
      </c>
      <c r="K88">
        <v>189</v>
      </c>
    </row>
    <row r="89" spans="2:8" ht="12.75">
      <c r="B89">
        <v>20</v>
      </c>
      <c r="C89">
        <v>16</v>
      </c>
      <c r="D89">
        <v>14</v>
      </c>
      <c r="E89">
        <v>11</v>
      </c>
      <c r="F89">
        <v>7</v>
      </c>
      <c r="G89">
        <v>6</v>
      </c>
      <c r="H89">
        <v>3</v>
      </c>
    </row>
    <row r="90" spans="2:9" ht="12.75">
      <c r="B90">
        <v>4748</v>
      </c>
      <c r="C90">
        <v>4270</v>
      </c>
      <c r="D90">
        <v>3806</v>
      </c>
      <c r="E90">
        <v>3332</v>
      </c>
      <c r="F90">
        <v>2846</v>
      </c>
      <c r="G90">
        <v>2373</v>
      </c>
      <c r="H90">
        <v>1914</v>
      </c>
      <c r="I90">
        <v>1438</v>
      </c>
    </row>
    <row r="91" spans="2:10" ht="12.75">
      <c r="B91">
        <v>41</v>
      </c>
      <c r="C91">
        <v>37</v>
      </c>
      <c r="D91">
        <v>35</v>
      </c>
      <c r="E91">
        <v>29</v>
      </c>
      <c r="F91">
        <v>25</v>
      </c>
      <c r="G91">
        <v>21</v>
      </c>
      <c r="H91">
        <v>27</v>
      </c>
      <c r="I91">
        <v>24</v>
      </c>
      <c r="J91">
        <v>21</v>
      </c>
    </row>
    <row r="94" spans="2:9" ht="12.75">
      <c r="B94">
        <v>958</v>
      </c>
      <c r="C94">
        <v>880</v>
      </c>
      <c r="D94">
        <v>813</v>
      </c>
      <c r="E94">
        <v>733</v>
      </c>
      <c r="F94">
        <v>648</v>
      </c>
      <c r="G94">
        <v>548</v>
      </c>
      <c r="H94">
        <v>459</v>
      </c>
      <c r="I94">
        <v>351</v>
      </c>
    </row>
    <row r="95" spans="2:10" ht="12.75">
      <c r="B95">
        <v>9</v>
      </c>
      <c r="C95">
        <v>9</v>
      </c>
      <c r="D95">
        <v>9</v>
      </c>
      <c r="E95">
        <v>9</v>
      </c>
      <c r="F95">
        <v>9</v>
      </c>
      <c r="G95">
        <v>9</v>
      </c>
      <c r="H95">
        <v>6</v>
      </c>
      <c r="I95">
        <v>2</v>
      </c>
      <c r="J95">
        <v>1</v>
      </c>
    </row>
    <row r="100" spans="2:8" ht="12.75">
      <c r="B100">
        <v>98</v>
      </c>
      <c r="C100">
        <v>89</v>
      </c>
      <c r="D100">
        <v>85</v>
      </c>
      <c r="E100">
        <v>78</v>
      </c>
      <c r="F100">
        <v>72</v>
      </c>
      <c r="G100">
        <v>59</v>
      </c>
      <c r="H100">
        <v>41</v>
      </c>
    </row>
    <row r="104" spans="2:11" ht="12.75">
      <c r="B104">
        <v>325</v>
      </c>
      <c r="C104">
        <v>300</v>
      </c>
      <c r="D104">
        <v>277</v>
      </c>
      <c r="E104">
        <v>248</v>
      </c>
      <c r="F104">
        <v>207</v>
      </c>
      <c r="G104">
        <v>173</v>
      </c>
      <c r="H104">
        <v>130</v>
      </c>
      <c r="I104">
        <v>99</v>
      </c>
      <c r="J104">
        <v>78</v>
      </c>
      <c r="K104">
        <v>36</v>
      </c>
    </row>
    <row r="106" spans="2:8" ht="12.75">
      <c r="B106">
        <v>134</v>
      </c>
      <c r="C106">
        <v>121</v>
      </c>
      <c r="D106">
        <v>112</v>
      </c>
      <c r="E106">
        <v>97</v>
      </c>
      <c r="F106">
        <v>88</v>
      </c>
      <c r="G106">
        <v>76</v>
      </c>
      <c r="H106">
        <v>60</v>
      </c>
    </row>
    <row r="107" spans="2:8" ht="12.75">
      <c r="B107">
        <v>323</v>
      </c>
      <c r="C107">
        <v>309</v>
      </c>
      <c r="D107">
        <v>297</v>
      </c>
      <c r="E107">
        <v>268</v>
      </c>
      <c r="F107">
        <v>247</v>
      </c>
      <c r="G107">
        <v>217</v>
      </c>
      <c r="H107">
        <v>195</v>
      </c>
    </row>
    <row r="109" spans="2:10" ht="12.75">
      <c r="B109">
        <v>24</v>
      </c>
      <c r="C109">
        <v>21</v>
      </c>
      <c r="D109">
        <v>16</v>
      </c>
      <c r="E109">
        <v>13</v>
      </c>
      <c r="F109">
        <v>10</v>
      </c>
      <c r="G109">
        <v>10</v>
      </c>
      <c r="H109">
        <v>9</v>
      </c>
      <c r="I109">
        <v>7</v>
      </c>
      <c r="J109">
        <v>5</v>
      </c>
    </row>
    <row r="114" spans="2:11" ht="12.75">
      <c r="B114">
        <v>387</v>
      </c>
      <c r="C114">
        <v>357</v>
      </c>
      <c r="D114">
        <v>331</v>
      </c>
      <c r="E114">
        <v>295</v>
      </c>
      <c r="F114">
        <v>243</v>
      </c>
      <c r="G114">
        <v>230</v>
      </c>
      <c r="H114">
        <v>204</v>
      </c>
      <c r="I114">
        <v>182</v>
      </c>
      <c r="J114">
        <v>130</v>
      </c>
      <c r="K114">
        <v>106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B1:L114"/>
  <sheetViews>
    <sheetView zoomScalePageLayoutView="0" workbookViewId="0" topLeftCell="A1">
      <selection activeCell="L33" sqref="L33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6" ht="12.75">
      <c r="B2">
        <v>30</v>
      </c>
      <c r="C2">
        <v>28</v>
      </c>
      <c r="D2">
        <v>24</v>
      </c>
      <c r="E2">
        <v>75</v>
      </c>
      <c r="F2">
        <v>190</v>
      </c>
    </row>
    <row r="5" spans="2:4" ht="12.75">
      <c r="B5">
        <v>191</v>
      </c>
      <c r="C5">
        <v>163</v>
      </c>
      <c r="D5">
        <v>133</v>
      </c>
    </row>
    <row r="7" spans="2:10" ht="12.75">
      <c r="B7">
        <v>275</v>
      </c>
      <c r="C7">
        <v>266</v>
      </c>
      <c r="D7">
        <v>255</v>
      </c>
      <c r="E7">
        <v>233</v>
      </c>
      <c r="F7">
        <v>209</v>
      </c>
      <c r="G7">
        <v>189</v>
      </c>
      <c r="H7">
        <v>153</v>
      </c>
      <c r="I7">
        <v>110</v>
      </c>
      <c r="J7">
        <v>66</v>
      </c>
    </row>
    <row r="8" spans="2:8" ht="12.75">
      <c r="B8">
        <v>101</v>
      </c>
      <c r="C8">
        <v>99</v>
      </c>
      <c r="D8">
        <v>97</v>
      </c>
      <c r="E8">
        <v>88</v>
      </c>
      <c r="F8">
        <v>81</v>
      </c>
      <c r="G8">
        <v>62</v>
      </c>
      <c r="H8">
        <v>97</v>
      </c>
    </row>
    <row r="11" spans="2:4" ht="12.75">
      <c r="B11">
        <v>146</v>
      </c>
      <c r="C11">
        <v>133</v>
      </c>
      <c r="D11">
        <v>426</v>
      </c>
    </row>
    <row r="17" spans="2:5" ht="12.75">
      <c r="B17">
        <v>251</v>
      </c>
      <c r="C17">
        <v>231</v>
      </c>
      <c r="D17">
        <v>188</v>
      </c>
      <c r="E17">
        <v>163</v>
      </c>
    </row>
    <row r="23" spans="2:5" ht="12.75">
      <c r="B23">
        <v>61</v>
      </c>
      <c r="C23">
        <v>61</v>
      </c>
      <c r="D23">
        <v>56</v>
      </c>
      <c r="E23">
        <v>45</v>
      </c>
    </row>
    <row r="24" spans="2:10" ht="12.75">
      <c r="B24">
        <v>192</v>
      </c>
      <c r="C24">
        <v>183</v>
      </c>
      <c r="D24">
        <v>164</v>
      </c>
      <c r="E24">
        <v>150</v>
      </c>
      <c r="F24">
        <v>130</v>
      </c>
      <c r="G24">
        <v>100</v>
      </c>
      <c r="H24">
        <v>84</v>
      </c>
      <c r="I24">
        <v>59</v>
      </c>
      <c r="J24">
        <v>76</v>
      </c>
    </row>
    <row r="27" spans="2:8" ht="12.75">
      <c r="B27">
        <v>231</v>
      </c>
      <c r="C27">
        <v>212</v>
      </c>
      <c r="D27">
        <v>186</v>
      </c>
      <c r="E27">
        <v>177</v>
      </c>
      <c r="F27">
        <v>140</v>
      </c>
      <c r="G27">
        <v>63</v>
      </c>
      <c r="H27">
        <v>49</v>
      </c>
    </row>
    <row r="48" spans="2:10" ht="12.75">
      <c r="B48">
        <v>283</v>
      </c>
      <c r="C48">
        <v>260</v>
      </c>
      <c r="D48">
        <v>222</v>
      </c>
      <c r="E48">
        <v>177</v>
      </c>
      <c r="F48">
        <v>157</v>
      </c>
      <c r="G48">
        <v>162</v>
      </c>
      <c r="H48">
        <v>136</v>
      </c>
      <c r="I48">
        <v>129</v>
      </c>
      <c r="J48">
        <v>90</v>
      </c>
    </row>
    <row r="55" spans="2:11" ht="12.75">
      <c r="B55">
        <v>224</v>
      </c>
      <c r="C55">
        <v>208</v>
      </c>
      <c r="D55">
        <v>181</v>
      </c>
      <c r="E55">
        <v>169</v>
      </c>
      <c r="F55">
        <v>137</v>
      </c>
      <c r="G55">
        <v>109</v>
      </c>
      <c r="H55">
        <v>82</v>
      </c>
      <c r="I55">
        <v>64</v>
      </c>
      <c r="J55">
        <v>46</v>
      </c>
      <c r="K55">
        <v>16</v>
      </c>
    </row>
    <row r="61" spans="2:5" ht="12.75">
      <c r="B61">
        <v>6</v>
      </c>
      <c r="C61">
        <v>6</v>
      </c>
      <c r="D61">
        <v>6</v>
      </c>
      <c r="E61">
        <v>6</v>
      </c>
    </row>
    <row r="63" spans="2:5" ht="12.75">
      <c r="B63">
        <v>55</v>
      </c>
      <c r="C63">
        <v>55</v>
      </c>
      <c r="D63">
        <v>51</v>
      </c>
      <c r="E63">
        <v>49</v>
      </c>
    </row>
    <row r="64" spans="2:8" ht="12.75">
      <c r="B64">
        <v>163</v>
      </c>
      <c r="C64">
        <v>159</v>
      </c>
      <c r="D64">
        <v>155</v>
      </c>
      <c r="E64">
        <v>146</v>
      </c>
      <c r="F64">
        <v>123</v>
      </c>
      <c r="G64">
        <v>99</v>
      </c>
      <c r="H64">
        <v>72</v>
      </c>
    </row>
    <row r="65" spans="2:11" ht="12.75">
      <c r="B65">
        <v>77</v>
      </c>
      <c r="C65">
        <v>75</v>
      </c>
      <c r="D65">
        <v>69</v>
      </c>
      <c r="E65">
        <v>59</v>
      </c>
      <c r="F65">
        <v>47</v>
      </c>
      <c r="G65">
        <v>32</v>
      </c>
      <c r="H65">
        <v>24</v>
      </c>
      <c r="I65">
        <v>22</v>
      </c>
      <c r="J65">
        <v>16</v>
      </c>
      <c r="K65">
        <v>6</v>
      </c>
    </row>
    <row r="66" spans="2:3" ht="12.75">
      <c r="B66">
        <v>1000</v>
      </c>
      <c r="C66">
        <v>928</v>
      </c>
    </row>
    <row r="67" spans="2:8" ht="12.75">
      <c r="B67">
        <v>66</v>
      </c>
      <c r="C67">
        <v>60</v>
      </c>
      <c r="D67">
        <v>59</v>
      </c>
      <c r="E67">
        <v>55</v>
      </c>
      <c r="F67">
        <v>70</v>
      </c>
      <c r="G67">
        <v>58</v>
      </c>
      <c r="H67">
        <v>49</v>
      </c>
    </row>
    <row r="73" spans="2:11" ht="12.75">
      <c r="B73">
        <v>103</v>
      </c>
      <c r="C73">
        <v>102</v>
      </c>
      <c r="D73">
        <v>85</v>
      </c>
      <c r="E73">
        <v>73</v>
      </c>
      <c r="F73">
        <v>61</v>
      </c>
      <c r="G73">
        <v>47</v>
      </c>
      <c r="H73">
        <v>33</v>
      </c>
      <c r="I73">
        <v>27</v>
      </c>
      <c r="J73">
        <v>19</v>
      </c>
      <c r="K73">
        <v>12</v>
      </c>
    </row>
    <row r="74" spans="2:3" ht="12.75">
      <c r="B74">
        <v>3190</v>
      </c>
      <c r="C74">
        <v>2877</v>
      </c>
    </row>
    <row r="75" spans="2:5" ht="12.75">
      <c r="B75">
        <v>440</v>
      </c>
      <c r="C75">
        <v>416</v>
      </c>
      <c r="D75">
        <v>367</v>
      </c>
      <c r="E75">
        <v>313</v>
      </c>
    </row>
    <row r="78" spans="2:5" ht="12.75">
      <c r="B78">
        <v>116</v>
      </c>
      <c r="C78">
        <v>110</v>
      </c>
      <c r="D78">
        <v>82</v>
      </c>
      <c r="E78">
        <v>64</v>
      </c>
    </row>
    <row r="79" spans="2:11" ht="12.75">
      <c r="B79">
        <v>1933</v>
      </c>
      <c r="C79">
        <v>1737</v>
      </c>
      <c r="D79">
        <v>1520</v>
      </c>
      <c r="E79">
        <v>1329</v>
      </c>
      <c r="F79">
        <v>1115</v>
      </c>
      <c r="G79">
        <v>941</v>
      </c>
      <c r="H79">
        <v>746</v>
      </c>
      <c r="I79">
        <v>535</v>
      </c>
      <c r="J79">
        <v>354</v>
      </c>
      <c r="K79">
        <v>190</v>
      </c>
    </row>
    <row r="82" spans="2:3" ht="12.75">
      <c r="B82">
        <v>451</v>
      </c>
      <c r="C82">
        <v>438</v>
      </c>
    </row>
    <row r="84" spans="2:9" ht="12.75">
      <c r="B84">
        <v>292</v>
      </c>
      <c r="C84">
        <v>197</v>
      </c>
      <c r="D84">
        <v>148</v>
      </c>
      <c r="E84">
        <v>122</v>
      </c>
      <c r="F84">
        <v>100</v>
      </c>
      <c r="G84">
        <v>81</v>
      </c>
      <c r="H84">
        <v>56</v>
      </c>
      <c r="I84">
        <v>40</v>
      </c>
    </row>
    <row r="85" spans="2:7" ht="12.75">
      <c r="B85">
        <v>2</v>
      </c>
      <c r="C85">
        <v>2</v>
      </c>
      <c r="D85">
        <v>2</v>
      </c>
      <c r="E85">
        <v>1</v>
      </c>
      <c r="F85">
        <v>1</v>
      </c>
      <c r="G85">
        <v>1</v>
      </c>
    </row>
    <row r="86" spans="2:3" ht="12.75">
      <c r="B86">
        <v>1</v>
      </c>
      <c r="C86">
        <v>1</v>
      </c>
    </row>
    <row r="87" spans="2:3" ht="12.75">
      <c r="B87">
        <v>4644</v>
      </c>
      <c r="C87">
        <v>4189</v>
      </c>
    </row>
    <row r="88" spans="2:3" ht="12.75">
      <c r="B88">
        <v>1034</v>
      </c>
      <c r="C88">
        <v>926</v>
      </c>
    </row>
    <row r="89" spans="2:11" ht="12.75">
      <c r="B89">
        <v>20</v>
      </c>
      <c r="C89">
        <v>20</v>
      </c>
      <c r="D89">
        <v>20</v>
      </c>
      <c r="E89">
        <v>20</v>
      </c>
      <c r="F89">
        <v>19</v>
      </c>
      <c r="G89">
        <v>16</v>
      </c>
      <c r="H89">
        <v>11</v>
      </c>
      <c r="I89">
        <v>7</v>
      </c>
      <c r="J89">
        <v>3</v>
      </c>
      <c r="K89">
        <v>1</v>
      </c>
    </row>
    <row r="90" spans="2:4" ht="12.75">
      <c r="B90">
        <v>4748</v>
      </c>
      <c r="C90">
        <v>4266</v>
      </c>
      <c r="D90">
        <v>3781</v>
      </c>
    </row>
    <row r="91" spans="2:11" ht="12.75">
      <c r="B91">
        <v>41</v>
      </c>
      <c r="C91">
        <v>32</v>
      </c>
      <c r="D91">
        <v>28</v>
      </c>
      <c r="E91">
        <v>23</v>
      </c>
      <c r="F91">
        <v>23</v>
      </c>
      <c r="G91">
        <v>30</v>
      </c>
      <c r="H91">
        <v>29</v>
      </c>
      <c r="I91">
        <v>23</v>
      </c>
      <c r="J91">
        <v>13</v>
      </c>
      <c r="K91">
        <v>10</v>
      </c>
    </row>
    <row r="94" spans="2:6" ht="12.75">
      <c r="B94">
        <v>958</v>
      </c>
      <c r="C94">
        <v>879</v>
      </c>
      <c r="D94">
        <v>766</v>
      </c>
      <c r="E94">
        <v>659</v>
      </c>
      <c r="F94">
        <v>541</v>
      </c>
    </row>
    <row r="95" ht="12.75">
      <c r="B95">
        <v>9</v>
      </c>
    </row>
    <row r="100" spans="2:9" ht="12.75">
      <c r="B100">
        <v>98</v>
      </c>
      <c r="C100">
        <v>89</v>
      </c>
      <c r="D100">
        <v>70</v>
      </c>
      <c r="E100">
        <v>53</v>
      </c>
      <c r="F100">
        <v>48</v>
      </c>
      <c r="G100">
        <v>43</v>
      </c>
      <c r="H100">
        <v>23</v>
      </c>
      <c r="I100">
        <v>27</v>
      </c>
    </row>
    <row r="104" spans="2:7" ht="12.75">
      <c r="B104">
        <v>325</v>
      </c>
      <c r="C104">
        <v>292</v>
      </c>
      <c r="D104">
        <v>252</v>
      </c>
      <c r="E104">
        <v>221</v>
      </c>
      <c r="F104">
        <v>179</v>
      </c>
      <c r="G104">
        <v>146</v>
      </c>
    </row>
    <row r="106" spans="2:5" ht="12.75">
      <c r="B106">
        <v>134</v>
      </c>
      <c r="C106">
        <v>129</v>
      </c>
      <c r="D106">
        <v>123</v>
      </c>
      <c r="E106">
        <v>101</v>
      </c>
    </row>
    <row r="107" spans="2:7" ht="12.75">
      <c r="B107">
        <v>323</v>
      </c>
      <c r="C107">
        <v>250</v>
      </c>
      <c r="D107">
        <v>217</v>
      </c>
      <c r="E107">
        <v>193</v>
      </c>
      <c r="F107">
        <v>148</v>
      </c>
      <c r="G107">
        <v>119</v>
      </c>
    </row>
    <row r="109" spans="2:10" ht="12.75">
      <c r="B109">
        <v>24</v>
      </c>
      <c r="C109">
        <v>15</v>
      </c>
      <c r="D109">
        <v>70</v>
      </c>
      <c r="E109">
        <v>54</v>
      </c>
      <c r="F109">
        <v>49</v>
      </c>
      <c r="G109">
        <v>41</v>
      </c>
      <c r="H109">
        <v>38</v>
      </c>
      <c r="I109">
        <v>29</v>
      </c>
      <c r="J109">
        <v>15</v>
      </c>
    </row>
    <row r="114" spans="2:6" ht="12.75">
      <c r="B114">
        <v>387</v>
      </c>
      <c r="C114">
        <v>371</v>
      </c>
      <c r="D114">
        <v>293</v>
      </c>
      <c r="E114">
        <v>240</v>
      </c>
      <c r="F114">
        <v>182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B1:L114"/>
  <sheetViews>
    <sheetView zoomScalePageLayoutView="0" workbookViewId="0" topLeftCell="A1">
      <selection activeCell="B1" sqref="B1:L114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9" ht="12.75">
      <c r="B2">
        <v>30</v>
      </c>
      <c r="C2">
        <v>27</v>
      </c>
      <c r="D2">
        <v>26</v>
      </c>
      <c r="E2">
        <v>21</v>
      </c>
      <c r="F2">
        <v>20</v>
      </c>
      <c r="G2">
        <v>18</v>
      </c>
      <c r="H2">
        <v>17</v>
      </c>
      <c r="I2">
        <v>11</v>
      </c>
    </row>
    <row r="5" spans="2:9" ht="12.75">
      <c r="B5">
        <v>191</v>
      </c>
      <c r="C5">
        <v>167</v>
      </c>
      <c r="D5">
        <v>152</v>
      </c>
      <c r="E5">
        <v>144</v>
      </c>
      <c r="F5">
        <v>117</v>
      </c>
      <c r="G5">
        <v>93</v>
      </c>
      <c r="H5">
        <v>82</v>
      </c>
      <c r="I5">
        <v>71</v>
      </c>
    </row>
    <row r="7" spans="2:3" ht="12.75">
      <c r="B7">
        <v>275</v>
      </c>
      <c r="C7">
        <v>249</v>
      </c>
    </row>
    <row r="8" spans="2:6" ht="12.75">
      <c r="B8">
        <v>101</v>
      </c>
      <c r="C8">
        <v>85</v>
      </c>
      <c r="D8">
        <v>71</v>
      </c>
      <c r="E8">
        <v>64</v>
      </c>
      <c r="F8">
        <v>56</v>
      </c>
    </row>
    <row r="11" spans="2:10" ht="12.75">
      <c r="B11">
        <v>146</v>
      </c>
      <c r="C11">
        <v>127</v>
      </c>
      <c r="D11">
        <v>116</v>
      </c>
      <c r="E11">
        <v>107</v>
      </c>
      <c r="F11">
        <v>91</v>
      </c>
      <c r="G11">
        <v>79</v>
      </c>
      <c r="H11">
        <v>58</v>
      </c>
      <c r="I11">
        <v>39</v>
      </c>
      <c r="J11">
        <v>20</v>
      </c>
    </row>
    <row r="17" spans="2:11" ht="12.75">
      <c r="B17">
        <v>251</v>
      </c>
      <c r="C17">
        <v>222</v>
      </c>
      <c r="D17">
        <v>207</v>
      </c>
      <c r="E17">
        <v>190</v>
      </c>
      <c r="F17">
        <v>166</v>
      </c>
      <c r="G17">
        <v>150</v>
      </c>
      <c r="H17">
        <v>120</v>
      </c>
      <c r="I17">
        <v>251</v>
      </c>
      <c r="J17">
        <v>141</v>
      </c>
      <c r="K17">
        <v>48</v>
      </c>
    </row>
    <row r="23" spans="2:8" ht="12.75">
      <c r="B23">
        <v>61</v>
      </c>
      <c r="C23">
        <v>53</v>
      </c>
      <c r="D23">
        <v>50</v>
      </c>
      <c r="E23">
        <v>49</v>
      </c>
      <c r="F23">
        <v>48</v>
      </c>
      <c r="G23">
        <v>40</v>
      </c>
      <c r="H23">
        <v>28</v>
      </c>
    </row>
    <row r="24" spans="2:10" ht="12.75">
      <c r="B24">
        <v>192</v>
      </c>
      <c r="C24">
        <v>174</v>
      </c>
      <c r="D24">
        <v>153</v>
      </c>
      <c r="E24">
        <v>256</v>
      </c>
      <c r="F24">
        <v>223</v>
      </c>
      <c r="G24">
        <v>193</v>
      </c>
      <c r="H24">
        <v>153</v>
      </c>
      <c r="I24">
        <v>119</v>
      </c>
      <c r="J24">
        <v>75</v>
      </c>
    </row>
    <row r="27" spans="2:9" ht="12.75">
      <c r="B27">
        <v>231</v>
      </c>
      <c r="C27">
        <v>220</v>
      </c>
      <c r="D27">
        <v>202</v>
      </c>
      <c r="E27">
        <v>188</v>
      </c>
      <c r="F27">
        <v>195</v>
      </c>
      <c r="G27">
        <v>181</v>
      </c>
      <c r="H27">
        <v>102</v>
      </c>
      <c r="I27">
        <v>60</v>
      </c>
    </row>
    <row r="48" spans="2:11" ht="12.75">
      <c r="B48">
        <v>283</v>
      </c>
      <c r="C48">
        <v>252</v>
      </c>
      <c r="D48">
        <v>229</v>
      </c>
      <c r="E48">
        <v>186</v>
      </c>
      <c r="F48">
        <v>180</v>
      </c>
      <c r="G48">
        <v>159</v>
      </c>
      <c r="H48">
        <v>173</v>
      </c>
      <c r="I48">
        <v>147</v>
      </c>
      <c r="J48">
        <v>106</v>
      </c>
      <c r="K48">
        <v>45</v>
      </c>
    </row>
    <row r="55" spans="2:9" ht="12.75">
      <c r="B55">
        <v>224</v>
      </c>
      <c r="C55">
        <v>934</v>
      </c>
      <c r="D55">
        <v>807</v>
      </c>
      <c r="E55">
        <v>723</v>
      </c>
      <c r="F55">
        <v>638</v>
      </c>
      <c r="G55">
        <v>533</v>
      </c>
      <c r="H55">
        <v>418</v>
      </c>
      <c r="I55">
        <v>333</v>
      </c>
    </row>
    <row r="61" spans="2:8" ht="12.75">
      <c r="B61">
        <v>6</v>
      </c>
      <c r="C61">
        <v>5</v>
      </c>
      <c r="D61">
        <v>5</v>
      </c>
      <c r="E61">
        <v>5</v>
      </c>
      <c r="F61">
        <v>3</v>
      </c>
      <c r="G61">
        <v>2</v>
      </c>
      <c r="H61">
        <v>2</v>
      </c>
    </row>
    <row r="63" spans="2:8" ht="12.75">
      <c r="B63">
        <v>55</v>
      </c>
      <c r="C63">
        <v>52</v>
      </c>
      <c r="D63">
        <v>47</v>
      </c>
      <c r="E63">
        <v>43</v>
      </c>
      <c r="F63">
        <v>33</v>
      </c>
      <c r="G63">
        <v>19</v>
      </c>
      <c r="H63">
        <v>14</v>
      </c>
    </row>
    <row r="64" spans="2:5" ht="12.75">
      <c r="B64">
        <v>163</v>
      </c>
      <c r="C64">
        <v>148</v>
      </c>
      <c r="D64">
        <v>135</v>
      </c>
      <c r="E64">
        <v>119</v>
      </c>
    </row>
    <row r="65" ht="12.75">
      <c r="B65">
        <v>77</v>
      </c>
    </row>
    <row r="66" spans="2:10" ht="12.75">
      <c r="B66">
        <v>1000</v>
      </c>
      <c r="C66">
        <v>878</v>
      </c>
      <c r="D66">
        <v>770</v>
      </c>
      <c r="E66">
        <v>673</v>
      </c>
      <c r="F66">
        <v>555</v>
      </c>
      <c r="G66">
        <v>415</v>
      </c>
      <c r="H66">
        <v>329</v>
      </c>
      <c r="I66">
        <v>219</v>
      </c>
      <c r="J66">
        <v>153</v>
      </c>
    </row>
    <row r="67" spans="2:8" ht="12.75">
      <c r="B67">
        <v>66</v>
      </c>
      <c r="C67">
        <v>54</v>
      </c>
      <c r="D67">
        <v>44</v>
      </c>
      <c r="E67">
        <v>33</v>
      </c>
      <c r="F67">
        <v>31</v>
      </c>
      <c r="G67">
        <v>24</v>
      </c>
      <c r="H67">
        <v>19</v>
      </c>
    </row>
    <row r="73" ht="12.75">
      <c r="B73">
        <v>103</v>
      </c>
    </row>
    <row r="74" spans="2:10" ht="12.75">
      <c r="B74">
        <v>3190</v>
      </c>
      <c r="C74">
        <v>2898</v>
      </c>
      <c r="D74">
        <v>2613</v>
      </c>
      <c r="E74">
        <v>2293</v>
      </c>
      <c r="F74">
        <v>1974</v>
      </c>
      <c r="G74">
        <v>1625</v>
      </c>
      <c r="H74">
        <v>1274</v>
      </c>
      <c r="I74">
        <v>935</v>
      </c>
      <c r="J74">
        <v>618</v>
      </c>
    </row>
    <row r="75" spans="2:10" ht="12.75">
      <c r="B75">
        <v>440</v>
      </c>
      <c r="C75">
        <v>389</v>
      </c>
      <c r="D75">
        <v>325</v>
      </c>
      <c r="E75">
        <v>287</v>
      </c>
      <c r="F75">
        <v>256</v>
      </c>
      <c r="G75">
        <v>225</v>
      </c>
      <c r="H75">
        <v>168</v>
      </c>
      <c r="I75">
        <v>1366</v>
      </c>
      <c r="J75">
        <v>889</v>
      </c>
    </row>
    <row r="78" spans="2:8" ht="12.75">
      <c r="B78">
        <v>116</v>
      </c>
      <c r="C78">
        <v>100</v>
      </c>
      <c r="D78">
        <v>95</v>
      </c>
      <c r="E78">
        <v>93</v>
      </c>
      <c r="F78">
        <v>89</v>
      </c>
      <c r="G78">
        <v>81</v>
      </c>
      <c r="H78">
        <v>68</v>
      </c>
    </row>
    <row r="79" spans="2:11" ht="12.75">
      <c r="B79">
        <v>1933</v>
      </c>
      <c r="C79">
        <v>1745</v>
      </c>
      <c r="D79">
        <v>1590</v>
      </c>
      <c r="E79">
        <v>1415</v>
      </c>
      <c r="F79">
        <v>1209</v>
      </c>
      <c r="G79">
        <v>1025</v>
      </c>
      <c r="H79">
        <v>910</v>
      </c>
      <c r="I79">
        <v>674</v>
      </c>
      <c r="J79">
        <v>463</v>
      </c>
      <c r="K79">
        <v>226</v>
      </c>
    </row>
    <row r="82" spans="2:10" ht="12.75">
      <c r="B82">
        <v>451</v>
      </c>
      <c r="C82">
        <v>396</v>
      </c>
      <c r="D82">
        <v>351</v>
      </c>
      <c r="E82">
        <v>268</v>
      </c>
      <c r="F82">
        <v>214</v>
      </c>
      <c r="G82">
        <v>168</v>
      </c>
      <c r="H82">
        <v>107</v>
      </c>
      <c r="I82">
        <v>57</v>
      </c>
      <c r="J82">
        <v>36</v>
      </c>
    </row>
    <row r="84" spans="2:4" ht="12.75">
      <c r="B84">
        <v>292</v>
      </c>
      <c r="C84">
        <v>270</v>
      </c>
      <c r="D84">
        <v>257</v>
      </c>
    </row>
    <row r="85" spans="2:6" ht="12.75">
      <c r="B85">
        <v>2</v>
      </c>
      <c r="C85">
        <v>2</v>
      </c>
      <c r="D85">
        <v>2</v>
      </c>
      <c r="E85">
        <v>2</v>
      </c>
      <c r="F85">
        <v>2</v>
      </c>
    </row>
    <row r="86" spans="2:10" ht="12.75">
      <c r="B86">
        <v>1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</row>
    <row r="87" spans="2:10" ht="12.75">
      <c r="B87">
        <v>4644</v>
      </c>
      <c r="C87">
        <v>4195</v>
      </c>
      <c r="D87">
        <v>3732</v>
      </c>
      <c r="E87">
        <v>3269</v>
      </c>
      <c r="F87">
        <v>2775</v>
      </c>
      <c r="G87">
        <v>2280</v>
      </c>
      <c r="H87">
        <v>1842</v>
      </c>
      <c r="I87">
        <v>1394</v>
      </c>
      <c r="J87">
        <v>926</v>
      </c>
    </row>
    <row r="88" spans="2:10" ht="12.75">
      <c r="B88">
        <v>1034</v>
      </c>
      <c r="C88">
        <v>936</v>
      </c>
      <c r="D88">
        <v>846</v>
      </c>
      <c r="E88">
        <v>753</v>
      </c>
      <c r="F88">
        <v>629</v>
      </c>
      <c r="G88">
        <v>521</v>
      </c>
      <c r="H88">
        <v>405</v>
      </c>
      <c r="I88">
        <v>305</v>
      </c>
      <c r="J88">
        <v>204</v>
      </c>
    </row>
    <row r="89" ht="12.75">
      <c r="B89">
        <v>20</v>
      </c>
    </row>
    <row r="90" spans="2:9" ht="12.75">
      <c r="B90">
        <v>4748</v>
      </c>
      <c r="C90">
        <v>4278</v>
      </c>
      <c r="D90">
        <v>3807</v>
      </c>
      <c r="E90">
        <v>3335</v>
      </c>
      <c r="F90">
        <v>2861</v>
      </c>
      <c r="G90">
        <v>2389</v>
      </c>
      <c r="H90">
        <v>1914</v>
      </c>
      <c r="I90">
        <v>1440</v>
      </c>
    </row>
    <row r="91" spans="2:7" ht="12.75">
      <c r="B91">
        <v>41</v>
      </c>
      <c r="C91">
        <v>34</v>
      </c>
      <c r="D91">
        <v>32</v>
      </c>
      <c r="E91">
        <v>27</v>
      </c>
      <c r="F91">
        <v>24</v>
      </c>
      <c r="G91">
        <v>23</v>
      </c>
    </row>
    <row r="94" spans="2:7" ht="12.75">
      <c r="B94">
        <v>958</v>
      </c>
      <c r="C94">
        <v>843</v>
      </c>
      <c r="D94">
        <v>750</v>
      </c>
      <c r="E94">
        <v>666</v>
      </c>
      <c r="F94">
        <v>574</v>
      </c>
      <c r="G94">
        <v>499</v>
      </c>
    </row>
    <row r="95" spans="2:11" ht="12.75">
      <c r="B95">
        <v>9</v>
      </c>
      <c r="C95">
        <v>9</v>
      </c>
      <c r="D95">
        <v>9</v>
      </c>
      <c r="E95">
        <v>9</v>
      </c>
      <c r="F95">
        <v>8</v>
      </c>
      <c r="G95">
        <v>7</v>
      </c>
      <c r="H95">
        <v>4</v>
      </c>
      <c r="I95">
        <v>3</v>
      </c>
      <c r="J95">
        <v>2</v>
      </c>
      <c r="K95">
        <v>1</v>
      </c>
    </row>
    <row r="100" spans="2:10" ht="12.75">
      <c r="B100">
        <v>98</v>
      </c>
      <c r="C100">
        <v>87</v>
      </c>
      <c r="D100">
        <v>83</v>
      </c>
      <c r="E100">
        <v>80</v>
      </c>
      <c r="F100">
        <v>126</v>
      </c>
      <c r="G100">
        <v>99</v>
      </c>
      <c r="H100">
        <v>93</v>
      </c>
      <c r="I100">
        <v>83</v>
      </c>
      <c r="J100">
        <v>53</v>
      </c>
    </row>
    <row r="104" spans="2:6" ht="12.75">
      <c r="B104">
        <v>325</v>
      </c>
      <c r="C104">
        <v>299</v>
      </c>
      <c r="D104">
        <v>274</v>
      </c>
      <c r="E104">
        <v>253</v>
      </c>
      <c r="F104">
        <v>211</v>
      </c>
    </row>
    <row r="106" spans="2:8" ht="12.75">
      <c r="B106">
        <v>134</v>
      </c>
      <c r="C106">
        <v>117</v>
      </c>
      <c r="D106">
        <v>101</v>
      </c>
      <c r="E106">
        <v>93</v>
      </c>
      <c r="F106">
        <v>85</v>
      </c>
      <c r="G106">
        <v>71</v>
      </c>
      <c r="H106">
        <v>59</v>
      </c>
    </row>
    <row r="107" spans="2:6" ht="12.75">
      <c r="B107">
        <v>323</v>
      </c>
      <c r="C107">
        <v>295</v>
      </c>
      <c r="D107">
        <v>277</v>
      </c>
      <c r="E107">
        <v>248</v>
      </c>
      <c r="F107">
        <v>224</v>
      </c>
    </row>
    <row r="109" spans="2:10" ht="12.75">
      <c r="B109">
        <v>24</v>
      </c>
      <c r="C109">
        <v>24</v>
      </c>
      <c r="D109">
        <v>22</v>
      </c>
      <c r="E109">
        <v>22</v>
      </c>
      <c r="F109">
        <v>21</v>
      </c>
      <c r="G109">
        <v>19</v>
      </c>
      <c r="H109">
        <v>18</v>
      </c>
      <c r="I109">
        <v>15</v>
      </c>
      <c r="J109">
        <v>11</v>
      </c>
    </row>
    <row r="114" spans="2:10" ht="12.75">
      <c r="B114">
        <v>387</v>
      </c>
      <c r="C114">
        <v>343</v>
      </c>
      <c r="D114">
        <v>310</v>
      </c>
      <c r="E114">
        <v>300</v>
      </c>
      <c r="F114">
        <v>276</v>
      </c>
      <c r="G114">
        <v>234</v>
      </c>
      <c r="H114">
        <v>291</v>
      </c>
      <c r="I114">
        <v>207</v>
      </c>
      <c r="J114">
        <v>123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B1:L114"/>
  <sheetViews>
    <sheetView zoomScalePageLayoutView="0" workbookViewId="0" topLeftCell="A1">
      <selection activeCell="B1" sqref="B1:L114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7" ht="12.75">
      <c r="B2">
        <v>30</v>
      </c>
      <c r="C2">
        <v>30</v>
      </c>
      <c r="D2">
        <v>24</v>
      </c>
      <c r="E2">
        <v>20</v>
      </c>
      <c r="F2">
        <v>17</v>
      </c>
      <c r="G2">
        <v>15</v>
      </c>
    </row>
    <row r="5" ht="12.75">
      <c r="B5">
        <v>191</v>
      </c>
    </row>
    <row r="7" spans="2:7" ht="12.75">
      <c r="B7">
        <v>275</v>
      </c>
      <c r="C7">
        <v>266</v>
      </c>
      <c r="D7">
        <v>245</v>
      </c>
      <c r="E7">
        <v>221</v>
      </c>
      <c r="F7">
        <v>195</v>
      </c>
      <c r="G7">
        <v>126</v>
      </c>
    </row>
    <row r="8" spans="2:5" ht="12.75">
      <c r="B8">
        <v>101</v>
      </c>
      <c r="C8">
        <v>101</v>
      </c>
      <c r="D8">
        <v>96</v>
      </c>
      <c r="E8">
        <v>75</v>
      </c>
    </row>
    <row r="11" spans="2:11" ht="12.75">
      <c r="B11">
        <v>146</v>
      </c>
      <c r="C11">
        <v>128</v>
      </c>
      <c r="D11">
        <v>110</v>
      </c>
      <c r="E11">
        <v>88</v>
      </c>
      <c r="F11">
        <v>223</v>
      </c>
      <c r="G11">
        <v>168</v>
      </c>
      <c r="H11">
        <v>160</v>
      </c>
      <c r="I11">
        <v>109</v>
      </c>
      <c r="J11">
        <v>78</v>
      </c>
      <c r="K11">
        <v>54</v>
      </c>
    </row>
    <row r="17" spans="2:3" ht="12.75">
      <c r="B17">
        <v>251</v>
      </c>
      <c r="C17">
        <v>212</v>
      </c>
    </row>
    <row r="23" spans="2:4" ht="12.75">
      <c r="B23">
        <v>61</v>
      </c>
      <c r="C23">
        <v>60</v>
      </c>
      <c r="D23">
        <v>57</v>
      </c>
    </row>
    <row r="24" spans="2:10" ht="12.75">
      <c r="B24">
        <v>192</v>
      </c>
      <c r="C24">
        <v>185</v>
      </c>
      <c r="D24">
        <v>152</v>
      </c>
      <c r="E24">
        <v>121</v>
      </c>
      <c r="F24">
        <v>100</v>
      </c>
      <c r="G24">
        <v>79</v>
      </c>
      <c r="H24">
        <v>121</v>
      </c>
      <c r="I24">
        <v>94</v>
      </c>
      <c r="J24">
        <v>65</v>
      </c>
    </row>
    <row r="27" spans="2:6" ht="12.75">
      <c r="B27">
        <v>231</v>
      </c>
      <c r="C27">
        <v>220</v>
      </c>
      <c r="D27">
        <v>213</v>
      </c>
      <c r="E27">
        <v>149</v>
      </c>
      <c r="F27">
        <v>131</v>
      </c>
    </row>
    <row r="48" spans="2:6" ht="12.75">
      <c r="B48">
        <v>283</v>
      </c>
      <c r="C48">
        <v>250</v>
      </c>
      <c r="D48">
        <v>262</v>
      </c>
      <c r="E48">
        <v>335</v>
      </c>
      <c r="F48">
        <v>288</v>
      </c>
    </row>
    <row r="55" spans="2:3" ht="12.75">
      <c r="B55">
        <v>224</v>
      </c>
      <c r="C55">
        <v>964</v>
      </c>
    </row>
    <row r="61" spans="2:3" ht="12.75">
      <c r="B61">
        <v>6</v>
      </c>
      <c r="C61">
        <v>6</v>
      </c>
    </row>
    <row r="63" spans="2:3" ht="12.75">
      <c r="B63">
        <v>55</v>
      </c>
      <c r="C63">
        <v>55</v>
      </c>
    </row>
    <row r="64" spans="2:5" ht="12.75">
      <c r="B64">
        <v>163</v>
      </c>
      <c r="C64">
        <v>162</v>
      </c>
      <c r="D64">
        <v>146</v>
      </c>
      <c r="E64">
        <v>115</v>
      </c>
    </row>
    <row r="65" spans="2:3" ht="12.75">
      <c r="B65">
        <v>77</v>
      </c>
      <c r="C65">
        <v>75</v>
      </c>
    </row>
    <row r="66" ht="12.75">
      <c r="B66">
        <v>1000</v>
      </c>
    </row>
    <row r="67" spans="2:5" ht="12.75">
      <c r="B67">
        <v>66</v>
      </c>
      <c r="C67">
        <v>65</v>
      </c>
      <c r="D67">
        <v>87</v>
      </c>
      <c r="E67">
        <v>248</v>
      </c>
    </row>
    <row r="73" spans="2:4" ht="12.75">
      <c r="B73">
        <v>103</v>
      </c>
      <c r="C73">
        <v>103</v>
      </c>
      <c r="D73">
        <v>96</v>
      </c>
    </row>
    <row r="74" ht="12.75">
      <c r="B74">
        <v>3190</v>
      </c>
    </row>
    <row r="75" spans="2:4" ht="12.75">
      <c r="B75">
        <v>440</v>
      </c>
      <c r="C75">
        <v>406</v>
      </c>
      <c r="D75">
        <v>365</v>
      </c>
    </row>
    <row r="78" spans="2:3" ht="12.75">
      <c r="B78">
        <v>116</v>
      </c>
      <c r="C78">
        <v>91</v>
      </c>
    </row>
    <row r="79" spans="2:7" ht="12.75">
      <c r="B79">
        <v>1933</v>
      </c>
      <c r="C79">
        <v>1888</v>
      </c>
      <c r="D79">
        <v>1655</v>
      </c>
      <c r="E79">
        <v>1418</v>
      </c>
      <c r="F79">
        <v>1179</v>
      </c>
      <c r="G79">
        <v>967</v>
      </c>
    </row>
    <row r="82" ht="12.75">
      <c r="B82">
        <v>451</v>
      </c>
    </row>
    <row r="84" ht="12.75">
      <c r="B84">
        <v>292</v>
      </c>
    </row>
    <row r="85" spans="2:5" ht="12.75">
      <c r="B85">
        <v>2</v>
      </c>
      <c r="C85">
        <v>2</v>
      </c>
      <c r="D85">
        <v>2</v>
      </c>
      <c r="E85">
        <v>2</v>
      </c>
    </row>
    <row r="86" spans="2:3" ht="12.75">
      <c r="B86">
        <v>1</v>
      </c>
      <c r="C86">
        <v>1</v>
      </c>
    </row>
    <row r="87" spans="2:4" ht="12.75">
      <c r="B87">
        <v>4644</v>
      </c>
      <c r="C87">
        <v>4215</v>
      </c>
      <c r="D87">
        <v>3672</v>
      </c>
    </row>
    <row r="88" spans="2:3" ht="12.75">
      <c r="B88">
        <v>1034</v>
      </c>
      <c r="C88">
        <v>890</v>
      </c>
    </row>
    <row r="89" spans="2:5" ht="12.75">
      <c r="B89">
        <v>20</v>
      </c>
      <c r="C89">
        <v>20</v>
      </c>
      <c r="D89">
        <v>20</v>
      </c>
      <c r="E89">
        <v>20</v>
      </c>
    </row>
    <row r="90" spans="2:3" ht="12.75">
      <c r="B90">
        <v>4748</v>
      </c>
      <c r="C90">
        <v>4273</v>
      </c>
    </row>
    <row r="91" spans="2:7" ht="12.75">
      <c r="B91">
        <v>41</v>
      </c>
      <c r="C91">
        <v>37</v>
      </c>
      <c r="D91">
        <v>29</v>
      </c>
      <c r="E91">
        <v>28</v>
      </c>
      <c r="F91">
        <v>27</v>
      </c>
      <c r="G91">
        <v>24</v>
      </c>
    </row>
    <row r="94" spans="2:4" ht="12.75">
      <c r="B94">
        <v>958</v>
      </c>
      <c r="C94">
        <v>831</v>
      </c>
      <c r="D94">
        <v>712</v>
      </c>
    </row>
    <row r="95" ht="12.75">
      <c r="B95">
        <v>9</v>
      </c>
    </row>
    <row r="100" spans="2:10" ht="12.75">
      <c r="B100">
        <v>98</v>
      </c>
      <c r="C100">
        <v>73</v>
      </c>
      <c r="D100">
        <v>53</v>
      </c>
      <c r="E100">
        <v>45</v>
      </c>
      <c r="F100">
        <v>50</v>
      </c>
      <c r="G100">
        <v>60</v>
      </c>
      <c r="H100">
        <v>56</v>
      </c>
      <c r="I100">
        <v>94</v>
      </c>
      <c r="J100">
        <v>59</v>
      </c>
    </row>
    <row r="104" spans="2:3" ht="12.75">
      <c r="B104">
        <v>325</v>
      </c>
      <c r="C104">
        <v>303</v>
      </c>
    </row>
    <row r="106" spans="2:3" ht="12.75">
      <c r="B106">
        <v>134</v>
      </c>
      <c r="C106">
        <v>131</v>
      </c>
    </row>
    <row r="107" spans="2:4" ht="12.75">
      <c r="B107">
        <v>323</v>
      </c>
      <c r="C107">
        <v>262</v>
      </c>
      <c r="D107">
        <v>203</v>
      </c>
    </row>
    <row r="109" spans="2:9" ht="12.75">
      <c r="B109">
        <v>24</v>
      </c>
      <c r="C109">
        <v>82</v>
      </c>
      <c r="D109">
        <v>72</v>
      </c>
      <c r="E109">
        <v>65</v>
      </c>
      <c r="F109">
        <v>515</v>
      </c>
      <c r="G109">
        <v>438</v>
      </c>
      <c r="H109">
        <v>1691</v>
      </c>
      <c r="I109">
        <v>1259</v>
      </c>
    </row>
    <row r="114" spans="2:8" ht="12.75">
      <c r="B114">
        <v>387</v>
      </c>
      <c r="C114">
        <v>338</v>
      </c>
      <c r="D114">
        <v>261</v>
      </c>
      <c r="E114">
        <v>348</v>
      </c>
      <c r="F114">
        <v>279</v>
      </c>
      <c r="G114">
        <v>235</v>
      </c>
      <c r="H114">
        <v>186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B1:L114"/>
  <sheetViews>
    <sheetView zoomScalePageLayoutView="0" workbookViewId="0" topLeftCell="A1">
      <selection activeCell="U52" sqref="U52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10" ht="12.75">
      <c r="B2">
        <v>30</v>
      </c>
      <c r="C2">
        <v>28</v>
      </c>
      <c r="D2">
        <v>23</v>
      </c>
      <c r="E2">
        <v>21</v>
      </c>
      <c r="F2">
        <v>17</v>
      </c>
      <c r="G2">
        <v>66</v>
      </c>
      <c r="H2">
        <v>51</v>
      </c>
      <c r="I2">
        <v>38</v>
      </c>
      <c r="J2">
        <v>24</v>
      </c>
    </row>
    <row r="5" spans="2:11" ht="12.75">
      <c r="B5">
        <v>191</v>
      </c>
      <c r="C5">
        <v>179</v>
      </c>
      <c r="D5">
        <v>165</v>
      </c>
      <c r="E5">
        <v>152</v>
      </c>
      <c r="F5">
        <v>129</v>
      </c>
      <c r="G5">
        <v>108</v>
      </c>
      <c r="H5">
        <v>86</v>
      </c>
      <c r="I5">
        <v>66</v>
      </c>
      <c r="J5">
        <v>50</v>
      </c>
      <c r="K5">
        <v>32</v>
      </c>
    </row>
    <row r="7" spans="2:6" ht="12.75">
      <c r="B7">
        <v>275</v>
      </c>
      <c r="C7">
        <v>255</v>
      </c>
      <c r="D7">
        <v>231</v>
      </c>
      <c r="E7">
        <v>206</v>
      </c>
      <c r="F7">
        <v>184</v>
      </c>
    </row>
    <row r="8" spans="2:9" ht="12.75">
      <c r="B8">
        <v>101</v>
      </c>
      <c r="C8">
        <v>96</v>
      </c>
      <c r="D8">
        <v>91</v>
      </c>
      <c r="E8">
        <v>78</v>
      </c>
      <c r="F8">
        <v>67</v>
      </c>
      <c r="G8">
        <v>55</v>
      </c>
      <c r="H8">
        <v>44</v>
      </c>
      <c r="I8">
        <v>57</v>
      </c>
    </row>
    <row r="11" spans="2:8" ht="12.75">
      <c r="B11">
        <v>146</v>
      </c>
      <c r="C11">
        <v>137</v>
      </c>
      <c r="D11">
        <v>127</v>
      </c>
      <c r="E11">
        <v>120</v>
      </c>
      <c r="F11">
        <v>103</v>
      </c>
      <c r="G11">
        <v>95</v>
      </c>
      <c r="H11">
        <v>80</v>
      </c>
    </row>
    <row r="17" spans="2:11" ht="12.75">
      <c r="B17">
        <v>251</v>
      </c>
      <c r="C17">
        <v>239</v>
      </c>
      <c r="D17">
        <v>222</v>
      </c>
      <c r="E17">
        <v>209</v>
      </c>
      <c r="F17">
        <v>183</v>
      </c>
      <c r="G17">
        <v>148</v>
      </c>
      <c r="H17">
        <v>125</v>
      </c>
      <c r="I17">
        <v>78</v>
      </c>
      <c r="J17">
        <v>64</v>
      </c>
      <c r="K17">
        <v>79</v>
      </c>
    </row>
    <row r="23" spans="2:9" ht="12.75">
      <c r="B23">
        <v>61</v>
      </c>
      <c r="C23">
        <v>58</v>
      </c>
      <c r="D23">
        <v>56</v>
      </c>
      <c r="E23">
        <v>46</v>
      </c>
      <c r="F23">
        <v>40</v>
      </c>
      <c r="G23">
        <v>37</v>
      </c>
      <c r="H23">
        <v>36</v>
      </c>
      <c r="I23">
        <v>24</v>
      </c>
    </row>
    <row r="24" spans="2:10" ht="12.75">
      <c r="B24">
        <v>192</v>
      </c>
      <c r="C24">
        <v>181</v>
      </c>
      <c r="D24">
        <v>172</v>
      </c>
      <c r="E24">
        <v>156</v>
      </c>
      <c r="F24">
        <v>144</v>
      </c>
      <c r="G24">
        <v>217</v>
      </c>
      <c r="H24">
        <v>187</v>
      </c>
      <c r="I24">
        <v>154</v>
      </c>
      <c r="J24">
        <v>98</v>
      </c>
    </row>
    <row r="27" spans="2:10" ht="12.75">
      <c r="B27">
        <v>231</v>
      </c>
      <c r="C27">
        <v>211</v>
      </c>
      <c r="D27">
        <v>189</v>
      </c>
      <c r="E27">
        <v>162</v>
      </c>
      <c r="F27">
        <v>143</v>
      </c>
      <c r="G27">
        <v>121</v>
      </c>
      <c r="H27">
        <v>114</v>
      </c>
      <c r="I27">
        <v>97</v>
      </c>
      <c r="J27">
        <v>36</v>
      </c>
    </row>
    <row r="48" spans="2:11" ht="12.75">
      <c r="B48">
        <v>283</v>
      </c>
      <c r="C48">
        <v>263</v>
      </c>
      <c r="D48">
        <v>245</v>
      </c>
      <c r="E48">
        <v>228</v>
      </c>
      <c r="F48">
        <v>195</v>
      </c>
      <c r="G48">
        <v>162</v>
      </c>
      <c r="H48">
        <v>126</v>
      </c>
      <c r="I48">
        <v>101</v>
      </c>
      <c r="J48">
        <v>81</v>
      </c>
      <c r="K48">
        <v>67</v>
      </c>
    </row>
    <row r="55" spans="2:11" ht="12.75">
      <c r="B55">
        <v>224</v>
      </c>
      <c r="C55">
        <v>204</v>
      </c>
      <c r="D55">
        <v>179</v>
      </c>
      <c r="E55">
        <v>161</v>
      </c>
      <c r="F55">
        <v>142</v>
      </c>
      <c r="G55">
        <v>110</v>
      </c>
      <c r="H55">
        <v>70</v>
      </c>
      <c r="I55">
        <v>43</v>
      </c>
      <c r="J55">
        <v>18</v>
      </c>
      <c r="K55">
        <v>7</v>
      </c>
    </row>
    <row r="61" spans="2:10" ht="12.75">
      <c r="B61">
        <v>6</v>
      </c>
      <c r="C61">
        <v>4</v>
      </c>
      <c r="D61">
        <v>4</v>
      </c>
      <c r="E61">
        <v>3</v>
      </c>
      <c r="F61">
        <v>3</v>
      </c>
      <c r="G61">
        <v>2</v>
      </c>
      <c r="H61">
        <v>1</v>
      </c>
      <c r="I61">
        <v>1</v>
      </c>
      <c r="J61">
        <v>1</v>
      </c>
    </row>
    <row r="63" spans="2:10" ht="12.75">
      <c r="B63">
        <v>55</v>
      </c>
      <c r="C63">
        <v>51</v>
      </c>
      <c r="D63">
        <v>46</v>
      </c>
      <c r="E63">
        <v>37</v>
      </c>
      <c r="F63">
        <v>32</v>
      </c>
      <c r="G63">
        <v>27</v>
      </c>
      <c r="H63">
        <v>14</v>
      </c>
      <c r="I63">
        <v>6</v>
      </c>
      <c r="J63">
        <v>5</v>
      </c>
    </row>
    <row r="64" spans="2:8" ht="12.75">
      <c r="B64">
        <v>163</v>
      </c>
      <c r="C64">
        <v>157</v>
      </c>
      <c r="D64">
        <v>143</v>
      </c>
      <c r="E64">
        <v>133</v>
      </c>
      <c r="F64">
        <v>120</v>
      </c>
      <c r="G64">
        <v>108</v>
      </c>
      <c r="H64">
        <v>81</v>
      </c>
    </row>
    <row r="65" spans="2:10" ht="12.75">
      <c r="B65">
        <v>77</v>
      </c>
      <c r="C65">
        <v>71</v>
      </c>
      <c r="D65">
        <v>68</v>
      </c>
      <c r="E65">
        <v>58</v>
      </c>
      <c r="F65">
        <v>51</v>
      </c>
      <c r="G65">
        <v>47</v>
      </c>
      <c r="H65">
        <v>43</v>
      </c>
      <c r="I65">
        <v>33</v>
      </c>
      <c r="J65">
        <v>19</v>
      </c>
    </row>
    <row r="66" spans="2:11" ht="12.75">
      <c r="B66">
        <v>1000</v>
      </c>
      <c r="C66">
        <v>919</v>
      </c>
      <c r="D66">
        <v>821</v>
      </c>
      <c r="E66">
        <v>713</v>
      </c>
      <c r="F66">
        <v>599</v>
      </c>
      <c r="G66">
        <v>496</v>
      </c>
      <c r="H66">
        <v>406</v>
      </c>
      <c r="I66">
        <v>309</v>
      </c>
      <c r="J66">
        <v>202</v>
      </c>
      <c r="K66">
        <v>85</v>
      </c>
    </row>
    <row r="67" spans="2:10" ht="12.75">
      <c r="B67">
        <v>66</v>
      </c>
      <c r="C67">
        <v>64</v>
      </c>
      <c r="D67">
        <v>58</v>
      </c>
      <c r="E67">
        <v>54</v>
      </c>
      <c r="F67">
        <v>45</v>
      </c>
      <c r="G67">
        <v>31</v>
      </c>
      <c r="H67">
        <v>26</v>
      </c>
      <c r="I67">
        <v>14</v>
      </c>
      <c r="J67">
        <v>9</v>
      </c>
    </row>
    <row r="73" spans="2:9" ht="12.75">
      <c r="B73">
        <v>103</v>
      </c>
      <c r="C73">
        <v>88</v>
      </c>
      <c r="D73">
        <v>83</v>
      </c>
      <c r="E73">
        <v>73</v>
      </c>
      <c r="F73">
        <v>62</v>
      </c>
      <c r="G73">
        <v>48</v>
      </c>
      <c r="H73">
        <v>37</v>
      </c>
      <c r="I73">
        <v>29</v>
      </c>
    </row>
    <row r="74" spans="2:11" ht="12.75">
      <c r="B74">
        <v>3190</v>
      </c>
      <c r="C74">
        <v>2892</v>
      </c>
      <c r="D74">
        <v>2609</v>
      </c>
      <c r="E74">
        <v>2336</v>
      </c>
      <c r="F74">
        <v>2052</v>
      </c>
      <c r="G74">
        <v>1741</v>
      </c>
      <c r="H74">
        <v>1418</v>
      </c>
      <c r="I74">
        <v>1065</v>
      </c>
      <c r="J74">
        <v>742</v>
      </c>
      <c r="K74">
        <v>379</v>
      </c>
    </row>
    <row r="75" spans="2:9" ht="12.75">
      <c r="B75">
        <v>440</v>
      </c>
      <c r="C75">
        <v>387</v>
      </c>
      <c r="D75">
        <v>341</v>
      </c>
      <c r="E75">
        <v>279</v>
      </c>
      <c r="F75">
        <v>231</v>
      </c>
      <c r="G75">
        <v>194</v>
      </c>
      <c r="H75">
        <v>152</v>
      </c>
      <c r="I75">
        <v>122</v>
      </c>
    </row>
    <row r="78" spans="2:10" ht="12.75">
      <c r="B78">
        <v>116</v>
      </c>
      <c r="C78">
        <v>109</v>
      </c>
      <c r="D78">
        <v>105</v>
      </c>
      <c r="E78">
        <v>100</v>
      </c>
      <c r="F78">
        <v>89</v>
      </c>
      <c r="G78">
        <v>87</v>
      </c>
      <c r="H78">
        <v>87</v>
      </c>
      <c r="I78">
        <v>73</v>
      </c>
      <c r="J78">
        <v>52</v>
      </c>
    </row>
    <row r="79" spans="2:11" ht="12.75">
      <c r="B79">
        <v>1933</v>
      </c>
      <c r="C79">
        <v>1773</v>
      </c>
      <c r="D79">
        <v>1591</v>
      </c>
      <c r="E79">
        <v>1446</v>
      </c>
      <c r="F79">
        <v>1266</v>
      </c>
      <c r="G79">
        <v>1084</v>
      </c>
      <c r="H79">
        <v>890</v>
      </c>
      <c r="I79">
        <v>672</v>
      </c>
      <c r="J79">
        <v>457</v>
      </c>
      <c r="K79">
        <v>246</v>
      </c>
    </row>
    <row r="82" spans="2:11" ht="12.75">
      <c r="B82">
        <v>451</v>
      </c>
      <c r="C82">
        <v>419</v>
      </c>
      <c r="D82">
        <v>362</v>
      </c>
      <c r="E82">
        <v>317</v>
      </c>
      <c r="F82">
        <v>270</v>
      </c>
      <c r="G82">
        <v>204</v>
      </c>
      <c r="H82">
        <v>143</v>
      </c>
      <c r="I82">
        <v>85</v>
      </c>
      <c r="J82">
        <v>41</v>
      </c>
      <c r="K82">
        <v>20</v>
      </c>
    </row>
    <row r="84" spans="2:11" ht="12.75">
      <c r="B84">
        <v>292</v>
      </c>
      <c r="C84">
        <v>277</v>
      </c>
      <c r="D84">
        <v>260</v>
      </c>
      <c r="E84">
        <v>237</v>
      </c>
      <c r="F84">
        <v>217</v>
      </c>
      <c r="G84">
        <v>188</v>
      </c>
      <c r="H84">
        <v>175</v>
      </c>
      <c r="I84">
        <v>159</v>
      </c>
      <c r="J84">
        <v>133</v>
      </c>
      <c r="K84">
        <v>108</v>
      </c>
    </row>
    <row r="85" spans="2:8" ht="12.75">
      <c r="B85">
        <v>2</v>
      </c>
      <c r="C85">
        <v>2</v>
      </c>
      <c r="D85">
        <v>2</v>
      </c>
      <c r="E85">
        <v>2</v>
      </c>
      <c r="F85">
        <v>2</v>
      </c>
      <c r="G85">
        <v>2</v>
      </c>
      <c r="H85">
        <v>1</v>
      </c>
    </row>
    <row r="86" spans="2:10" ht="12.75">
      <c r="B86">
        <v>1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</row>
    <row r="87" spans="2:9" ht="12.75">
      <c r="B87">
        <v>4644</v>
      </c>
      <c r="C87">
        <v>4214</v>
      </c>
      <c r="D87">
        <v>3781</v>
      </c>
      <c r="E87">
        <v>3359</v>
      </c>
      <c r="F87">
        <v>2924</v>
      </c>
      <c r="G87">
        <v>2453</v>
      </c>
      <c r="H87">
        <v>1978</v>
      </c>
      <c r="I87">
        <v>1474</v>
      </c>
    </row>
    <row r="88" spans="2:10" ht="12.75">
      <c r="B88">
        <v>1034</v>
      </c>
      <c r="C88">
        <v>949</v>
      </c>
      <c r="D88">
        <v>875</v>
      </c>
      <c r="E88">
        <v>794</v>
      </c>
      <c r="F88">
        <v>714</v>
      </c>
      <c r="G88">
        <v>616</v>
      </c>
      <c r="H88">
        <v>447</v>
      </c>
      <c r="I88">
        <v>328</v>
      </c>
      <c r="J88">
        <v>213</v>
      </c>
    </row>
    <row r="89" spans="2:8" ht="12.75">
      <c r="B89">
        <v>20</v>
      </c>
      <c r="C89">
        <v>16</v>
      </c>
      <c r="D89">
        <v>14</v>
      </c>
      <c r="E89">
        <v>11</v>
      </c>
      <c r="F89">
        <v>9</v>
      </c>
      <c r="G89">
        <v>6</v>
      </c>
      <c r="H89">
        <v>4</v>
      </c>
    </row>
    <row r="90" spans="2:10" ht="12.75">
      <c r="B90">
        <v>4748</v>
      </c>
      <c r="C90">
        <v>4282</v>
      </c>
      <c r="D90">
        <v>3809</v>
      </c>
      <c r="E90">
        <v>3330</v>
      </c>
      <c r="F90">
        <v>2857</v>
      </c>
      <c r="G90">
        <v>2373</v>
      </c>
      <c r="H90">
        <v>1899</v>
      </c>
      <c r="I90">
        <v>1433</v>
      </c>
      <c r="J90">
        <v>955</v>
      </c>
    </row>
    <row r="91" spans="2:9" ht="12.75">
      <c r="B91">
        <v>41</v>
      </c>
      <c r="C91">
        <v>37</v>
      </c>
      <c r="D91">
        <v>35</v>
      </c>
      <c r="E91">
        <v>29</v>
      </c>
      <c r="F91">
        <v>25</v>
      </c>
      <c r="G91">
        <v>18</v>
      </c>
      <c r="H91">
        <v>28</v>
      </c>
      <c r="I91">
        <v>26</v>
      </c>
    </row>
    <row r="94" spans="2:9" ht="12.75">
      <c r="B94">
        <v>958</v>
      </c>
      <c r="C94">
        <v>880</v>
      </c>
      <c r="D94">
        <v>813</v>
      </c>
      <c r="E94">
        <v>733</v>
      </c>
      <c r="F94">
        <v>654</v>
      </c>
      <c r="G94">
        <v>556</v>
      </c>
      <c r="H94">
        <v>466</v>
      </c>
      <c r="I94">
        <v>355</v>
      </c>
    </row>
    <row r="95" spans="2:11" ht="12.75">
      <c r="B95">
        <v>9</v>
      </c>
      <c r="C95">
        <v>9</v>
      </c>
      <c r="D95">
        <v>9</v>
      </c>
      <c r="E95">
        <v>9</v>
      </c>
      <c r="F95">
        <v>9</v>
      </c>
      <c r="G95">
        <v>9</v>
      </c>
      <c r="H95">
        <v>9</v>
      </c>
      <c r="I95">
        <v>7</v>
      </c>
      <c r="J95">
        <v>3</v>
      </c>
      <c r="K95">
        <v>1</v>
      </c>
    </row>
    <row r="100" spans="2:8" ht="12.75">
      <c r="B100">
        <v>98</v>
      </c>
      <c r="C100">
        <v>89</v>
      </c>
      <c r="D100">
        <v>85</v>
      </c>
      <c r="E100">
        <v>78</v>
      </c>
      <c r="F100">
        <v>67</v>
      </c>
      <c r="G100">
        <v>65</v>
      </c>
      <c r="H100">
        <v>64</v>
      </c>
    </row>
    <row r="104" spans="2:10" ht="12.75">
      <c r="B104">
        <v>325</v>
      </c>
      <c r="C104">
        <v>300</v>
      </c>
      <c r="D104">
        <v>263</v>
      </c>
      <c r="E104">
        <v>219</v>
      </c>
      <c r="F104">
        <v>184</v>
      </c>
      <c r="G104">
        <v>164</v>
      </c>
      <c r="H104">
        <v>125</v>
      </c>
      <c r="I104">
        <v>81</v>
      </c>
      <c r="J104">
        <v>51</v>
      </c>
    </row>
    <row r="106" spans="2:10" ht="12.75">
      <c r="B106">
        <v>134</v>
      </c>
      <c r="C106">
        <v>124</v>
      </c>
      <c r="D106">
        <v>114</v>
      </c>
      <c r="E106">
        <v>104</v>
      </c>
      <c r="F106">
        <v>93</v>
      </c>
      <c r="G106">
        <v>74</v>
      </c>
      <c r="H106">
        <v>65</v>
      </c>
      <c r="I106">
        <v>52</v>
      </c>
      <c r="J106">
        <v>28</v>
      </c>
    </row>
    <row r="107" spans="2:9" ht="12.75">
      <c r="B107">
        <v>323</v>
      </c>
      <c r="C107">
        <v>309</v>
      </c>
      <c r="D107">
        <v>297</v>
      </c>
      <c r="E107">
        <v>268</v>
      </c>
      <c r="F107">
        <v>248</v>
      </c>
      <c r="G107">
        <v>214</v>
      </c>
      <c r="H107">
        <v>195</v>
      </c>
      <c r="I107">
        <v>155</v>
      </c>
    </row>
    <row r="109" spans="2:11" ht="12.75">
      <c r="B109">
        <v>24</v>
      </c>
      <c r="C109">
        <v>21</v>
      </c>
      <c r="D109">
        <v>16</v>
      </c>
      <c r="E109">
        <v>13</v>
      </c>
      <c r="F109">
        <v>10</v>
      </c>
      <c r="G109">
        <v>10</v>
      </c>
      <c r="H109">
        <v>9</v>
      </c>
      <c r="I109">
        <v>8</v>
      </c>
      <c r="J109">
        <v>7</v>
      </c>
      <c r="K109">
        <v>2</v>
      </c>
    </row>
    <row r="114" spans="2:9" ht="12.75">
      <c r="B114">
        <v>387</v>
      </c>
      <c r="C114">
        <v>357</v>
      </c>
      <c r="D114">
        <v>331</v>
      </c>
      <c r="E114">
        <v>295</v>
      </c>
      <c r="F114">
        <v>260</v>
      </c>
      <c r="G114">
        <v>231</v>
      </c>
      <c r="H114">
        <v>203</v>
      </c>
      <c r="I114">
        <v>162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J38" sqref="J38"/>
    </sheetView>
  </sheetViews>
  <sheetFormatPr defaultColWidth="9.140625" defaultRowHeight="12.75"/>
  <sheetData>
    <row r="21" spans="3:13" ht="12.75">
      <c r="C21" s="7">
        <f>TopPR_Dyn_Binary_BR!$B$1</f>
        <v>0</v>
      </c>
      <c r="D21" s="7">
        <f>TopPR_Dyn_Binary_BR!$C$1</f>
        <v>0.1</v>
      </c>
      <c r="E21" s="7">
        <f>TopPR_Dyn_Binary_BR!$D$1</f>
        <v>0.2</v>
      </c>
      <c r="F21" s="7">
        <f>TopPR_Dyn_Binary_BR!$E$1</f>
        <v>0.3</v>
      </c>
      <c r="G21" s="7">
        <f>TopPR_Dyn_Binary_BR!$F$1</f>
        <v>0.4</v>
      </c>
      <c r="H21" s="7">
        <f>TopPR_Dyn_Binary_BR!$G$1</f>
        <v>0.5</v>
      </c>
      <c r="I21" s="7">
        <f>TopPR_Dyn_Binary_BR!$H$1</f>
        <v>0.6</v>
      </c>
      <c r="J21" s="7">
        <f>TopPR_Dyn_Binary_BR!$I$1</f>
        <v>0.7</v>
      </c>
      <c r="K21" s="7">
        <f>TopPR_Dyn_Binary_BR!$J$1</f>
        <v>0.8</v>
      </c>
      <c r="L21" s="7">
        <f>TopPR_Dyn_Binary_BR!$K$1</f>
        <v>0.9</v>
      </c>
      <c r="M21" s="7">
        <f>TopPR_Dyn_Binary_BR!$L$1</f>
        <v>1</v>
      </c>
    </row>
    <row r="22" spans="1:13" ht="12.75">
      <c r="A22" s="5"/>
      <c r="B22" s="3" t="s">
        <v>0</v>
      </c>
      <c r="C22">
        <f>COUNT(TopPR_Dyn_Binary_BR!$B$2:$B$114)</f>
        <v>39</v>
      </c>
      <c r="D22">
        <f>COUNT(TopPR_Dyn_Binary_BR!$C$2:$C$114)</f>
        <v>38</v>
      </c>
      <c r="E22">
        <f>COUNT(TopPR_Dyn_Binary_BR!$D$2:$D$114)</f>
        <v>36</v>
      </c>
      <c r="F22">
        <f>COUNT(TopPR_Dyn_Binary_BR!$E$2:$E$114)</f>
        <v>36</v>
      </c>
      <c r="G22">
        <f>COUNT(TopPR_Dyn_Binary_BR!$F$2:$F$114)</f>
        <v>34</v>
      </c>
      <c r="H22">
        <f>COUNT(TopPR_Dyn_Binary_BR!$G$2:$G$114)</f>
        <v>30</v>
      </c>
      <c r="I22">
        <f>COUNT(TopPR_Dyn_Binary_BR!$H$2:$H$114)</f>
        <v>27</v>
      </c>
      <c r="J22">
        <f>COUNT(TopPR_Dyn_Binary_BR!$I$2:$I$114)</f>
        <v>20</v>
      </c>
      <c r="K22">
        <f>COUNT(TopPR_Dyn_Binary_BR!$J$2:$J$114)</f>
        <v>19</v>
      </c>
      <c r="L22">
        <f>COUNT(TopPR_Dyn_Binary_BR!$K$2:$K$114)</f>
        <v>12</v>
      </c>
      <c r="M22">
        <f>COUNT(TopPR_Dyn_Binary_BR!$L$2:$L$114)</f>
        <v>0</v>
      </c>
    </row>
    <row r="23" spans="1:13" ht="12.75">
      <c r="A23" s="5">
        <f>MIN(C23:M23)</f>
        <v>0</v>
      </c>
      <c r="B23" s="3" t="s">
        <v>1</v>
      </c>
      <c r="C23">
        <f>MIN(TopPR_Dyn_Binary_BR!$B$2:$B$114)</f>
        <v>1</v>
      </c>
      <c r="D23">
        <f>MIN(TopPR_Dyn_Binary_BR!$C$2:$C$114)</f>
        <v>1</v>
      </c>
      <c r="E23">
        <f>MIN(TopPR_Dyn_Binary_BR!$D$2:$D$114)</f>
        <v>1</v>
      </c>
      <c r="F23">
        <f>MIN(TopPR_Dyn_Binary_BR!$E$2:$E$114)</f>
        <v>1</v>
      </c>
      <c r="G23">
        <f>MIN(TopPR_Dyn_Binary_BR!$F$2:$F$114)</f>
        <v>1</v>
      </c>
      <c r="H23">
        <f>MIN(TopPR_Dyn_Binary_BR!$G$2:$G$114)</f>
        <v>1</v>
      </c>
      <c r="I23">
        <f>MIN(TopPR_Dyn_Binary_BR!$H$2:$H$114)</f>
        <v>1</v>
      </c>
      <c r="J23">
        <f>MIN(TopPR_Dyn_Binary_BR!$I$2:$I$114)</f>
        <v>1</v>
      </c>
      <c r="K23">
        <f>MIN(TopPR_Dyn_Binary_BR!$J$2:$J$114)</f>
        <v>1</v>
      </c>
      <c r="L23">
        <f>MIN(TopPR_Dyn_Binary_BR!$K$2:$K$114)</f>
        <v>1</v>
      </c>
      <c r="M23">
        <f>MIN(TopPR_Dyn_Binary_BR!$L$2:$L$114)</f>
        <v>0</v>
      </c>
    </row>
    <row r="24" spans="1:13" ht="12.75">
      <c r="A24" s="5"/>
      <c r="B24" s="6">
        <v>25</v>
      </c>
      <c r="C24">
        <f>PERCENTILE(TopPR_Dyn_Binary_BR!$B$2:$B$114,$B24/100)</f>
        <v>63.5</v>
      </c>
      <c r="D24">
        <f>PERCENTILE(TopPR_Dyn_Binary_BR!$C$2:$C$114,$B24/100)</f>
        <v>57</v>
      </c>
      <c r="E24">
        <f>PERCENTILE(TopPR_Dyn_Binary_BR!$D$2:$D$114,$B24/100)</f>
        <v>70.75</v>
      </c>
      <c r="F24">
        <f>PERCENTILE(TopPR_Dyn_Binary_BR!$E$2:$E$114,$B24/100)</f>
        <v>74.75</v>
      </c>
      <c r="G24">
        <f>PERCENTILE(TopPR_Dyn_Binary_BR!$F$2:$F$114,$B24/100)</f>
        <v>69.25</v>
      </c>
      <c r="H24">
        <f>PERCENTILE(TopPR_Dyn_Binary_BR!$G$2:$G$114,$B24/100)</f>
        <v>55.75</v>
      </c>
      <c r="I24">
        <f>PERCENTILE(TopPR_Dyn_Binary_BR!$H$2:$H$114,$B24/100)</f>
        <v>49.5</v>
      </c>
      <c r="J24">
        <f>PERCENTILE(TopPR_Dyn_Binary_BR!$I$2:$I$114,$B24/100)</f>
        <v>32.75</v>
      </c>
      <c r="K24">
        <f>PERCENTILE(TopPR_Dyn_Binary_BR!$J$2:$J$114,$B24/100)</f>
        <v>22</v>
      </c>
      <c r="L24">
        <f>PERCENTILE(TopPR_Dyn_Binary_BR!$K$2:$K$114,$B24/100)</f>
        <v>13.5</v>
      </c>
      <c r="M24" t="e">
        <f>PERCENTILE(TopPR_Dyn_Binary_BR!$L$2:$L$114,$B24/100)</f>
        <v>#NUM!</v>
      </c>
    </row>
    <row r="25" spans="1:13" ht="12.75">
      <c r="A25" s="5">
        <f>A27-A23</f>
        <v>4748</v>
      </c>
      <c r="B25" s="3" t="s">
        <v>2</v>
      </c>
      <c r="C25">
        <f>MEDIAN(TopPR_Dyn_Binary_BR!$B$2:$B$114)</f>
        <v>191</v>
      </c>
      <c r="D25">
        <f>MEDIAN(TopPR_Dyn_Binary_BR!$C$2:$C$114)</f>
        <v>175</v>
      </c>
      <c r="E25">
        <f>MEDIAN(TopPR_Dyn_Binary_BR!$D$2:$D$114)</f>
        <v>170</v>
      </c>
      <c r="F25">
        <f>MEDIAN(TopPR_Dyn_Binary_BR!$E$2:$E$114)</f>
        <v>170.5</v>
      </c>
      <c r="G25">
        <f>MEDIAN(TopPR_Dyn_Binary_BR!$F$2:$F$114)</f>
        <v>144</v>
      </c>
      <c r="H25">
        <f>MEDIAN(TopPR_Dyn_Binary_BR!$G$2:$G$114)</f>
        <v>104</v>
      </c>
      <c r="I25">
        <f>MEDIAN(TopPR_Dyn_Binary_BR!$H$2:$H$114)</f>
        <v>95</v>
      </c>
      <c r="J25">
        <f>MEDIAN(TopPR_Dyn_Binary_BR!$I$2:$I$114)</f>
        <v>74</v>
      </c>
      <c r="K25">
        <f>MEDIAN(TopPR_Dyn_Binary_BR!$J$2:$J$114)</f>
        <v>64</v>
      </c>
      <c r="L25">
        <f>MEDIAN(TopPR_Dyn_Binary_BR!$K$2:$K$114)</f>
        <v>43.5</v>
      </c>
      <c r="M25" t="e">
        <f>MEDIAN(TopPR_Dyn_Binary_BR!$L$2:$L$114)</f>
        <v>#NUM!</v>
      </c>
    </row>
    <row r="26" spans="1:13" ht="12.75">
      <c r="A26" s="5"/>
      <c r="B26" s="6">
        <v>75</v>
      </c>
      <c r="C26">
        <f>PERCENTILE(TopPR_Dyn_Binary_BR!$B$2:$B$114,$B26/100)</f>
        <v>356</v>
      </c>
      <c r="D26">
        <f>PERCENTILE(TopPR_Dyn_Binary_BR!$C$2:$C$114,$B26/100)</f>
        <v>340.75</v>
      </c>
      <c r="E26">
        <f>PERCENTILE(TopPR_Dyn_Binary_BR!$D$2:$D$114,$B26/100)</f>
        <v>341.25</v>
      </c>
      <c r="F26">
        <f>PERCENTILE(TopPR_Dyn_Binary_BR!$E$2:$E$114,$B26/100)</f>
        <v>301.75</v>
      </c>
      <c r="G26">
        <f>PERCENTILE(TopPR_Dyn_Binary_BR!$F$2:$F$114,$B26/100)</f>
        <v>252</v>
      </c>
      <c r="H26">
        <f>PERCENTILE(TopPR_Dyn_Binary_BR!$G$2:$G$114,$B26/100)</f>
        <v>218.75</v>
      </c>
      <c r="I26">
        <f>PERCENTILE(TopPR_Dyn_Binary_BR!$H$2:$H$114,$B26/100)</f>
        <v>178.5</v>
      </c>
      <c r="J26">
        <f>PERCENTILE(TopPR_Dyn_Binary_BR!$I$2:$I$114,$B26/100)</f>
        <v>140.25</v>
      </c>
      <c r="K26">
        <f>PERCENTILE(TopPR_Dyn_Binary_BR!$J$2:$J$114,$B26/100)</f>
        <v>122</v>
      </c>
      <c r="L26">
        <f>PERCENTILE(TopPR_Dyn_Binary_BR!$K$2:$K$114,$B26/100)</f>
        <v>121.5</v>
      </c>
      <c r="M26" t="e">
        <f>PERCENTILE(TopPR_Dyn_Binary_BR!$L$2:$L$114,$B26/100)</f>
        <v>#NUM!</v>
      </c>
    </row>
    <row r="27" spans="1:13" ht="12.75">
      <c r="A27" s="5">
        <f>MAX(C27:M27)</f>
        <v>4748</v>
      </c>
      <c r="B27" s="3" t="s">
        <v>3</v>
      </c>
      <c r="C27">
        <f>MAX(TopPR_Dyn_Binary_BR!$B$2:$B$114)</f>
        <v>4748</v>
      </c>
      <c r="D27">
        <f>MAX(TopPR_Dyn_Binary_BR!$C$2:$C$114)</f>
        <v>4275</v>
      </c>
      <c r="E27">
        <f>MAX(TopPR_Dyn_Binary_BR!$D$2:$D$114)</f>
        <v>3796</v>
      </c>
      <c r="F27">
        <f>MAX(TopPR_Dyn_Binary_BR!$E$2:$E$114)</f>
        <v>3325</v>
      </c>
      <c r="G27">
        <f>MAX(TopPR_Dyn_Binary_BR!$F$2:$F$114)</f>
        <v>2856</v>
      </c>
      <c r="H27">
        <f>MAX(TopPR_Dyn_Binary_BR!$G$2:$G$114)</f>
        <v>2383</v>
      </c>
      <c r="I27">
        <f>MAX(TopPR_Dyn_Binary_BR!$H$2:$H$114)</f>
        <v>1913</v>
      </c>
      <c r="J27">
        <f>MAX(TopPR_Dyn_Binary_BR!$I$2:$I$114)</f>
        <v>1027</v>
      </c>
      <c r="K27">
        <f>MAX(TopPR_Dyn_Binary_BR!$J$2:$J$114)</f>
        <v>695</v>
      </c>
      <c r="L27">
        <f>MAX(TopPR_Dyn_Binary_BR!$K$2:$K$114)</f>
        <v>351</v>
      </c>
      <c r="M27">
        <f>MAX(TopPR_Dyn_Binary_BR!$L$2:$L$114)</f>
        <v>0</v>
      </c>
    </row>
    <row r="28" spans="1:13" ht="12.75">
      <c r="A28" s="5"/>
      <c r="B28" s="3" t="s">
        <v>4</v>
      </c>
      <c r="C28">
        <f>AVERAGE(TopPR_Dyn_Binary_BR!$B$2:$B$114)</f>
        <v>580.1282051282051</v>
      </c>
      <c r="D28">
        <f>AVERAGE(TopPR_Dyn_Binary_BR!$C$2:$C$114)</f>
        <v>537.6578947368421</v>
      </c>
      <c r="E28">
        <f>AVERAGE(TopPR_Dyn_Binary_BR!$D$2:$D$114)</f>
        <v>507.8333333333333</v>
      </c>
      <c r="F28">
        <f>AVERAGE(TopPR_Dyn_Binary_BR!$E$2:$E$114)</f>
        <v>454.1388888888889</v>
      </c>
      <c r="G28">
        <f>AVERAGE(TopPR_Dyn_Binary_BR!$F$2:$F$114)</f>
        <v>399.1764705882353</v>
      </c>
      <c r="H28">
        <f>AVERAGE(TopPR_Dyn_Binary_BR!$G$2:$G$114)</f>
        <v>287.3333333333333</v>
      </c>
      <c r="I28">
        <f>AVERAGE(TopPR_Dyn_Binary_BR!$H$2:$H$114)</f>
        <v>246.77777777777777</v>
      </c>
      <c r="J28">
        <f>AVERAGE(TopPR_Dyn_Binary_BR!$I$2:$I$114)</f>
        <v>142.05</v>
      </c>
      <c r="K28">
        <f>AVERAGE(TopPR_Dyn_Binary_BR!$J$2:$J$114)</f>
        <v>110.78947368421052</v>
      </c>
      <c r="L28">
        <f>AVERAGE(TopPR_Dyn_Binary_BR!$K$2:$K$114)</f>
        <v>82.58333333333333</v>
      </c>
      <c r="M28" t="e">
        <f>AVERAGE(TopPR_Dyn_Binary_BR!$L$2:$L$114)</f>
        <v>#DIV/0!</v>
      </c>
    </row>
    <row r="29" spans="1:13" ht="12.75">
      <c r="A29" s="5"/>
      <c r="B29" s="3" t="s">
        <v>5</v>
      </c>
      <c r="C29">
        <f>STDEV(TopPR_Dyn_Binary_BR!$B$2:$B$114)</f>
        <v>1138.470284370243</v>
      </c>
      <c r="D29">
        <f>STDEV(TopPR_Dyn_Binary_BR!$C$2:$C$114)</f>
        <v>1041.0799817734958</v>
      </c>
      <c r="E29">
        <f>STDEV(TopPR_Dyn_Binary_BR!$D$2:$D$114)</f>
        <v>945.9980821484637</v>
      </c>
      <c r="F29">
        <f>STDEV(TopPR_Dyn_Binary_BR!$E$2:$E$114)</f>
        <v>828.7931036936533</v>
      </c>
      <c r="G29">
        <f>STDEV(TopPR_Dyn_Binary_BR!$F$2:$F$114)</f>
        <v>735.4531676822342</v>
      </c>
      <c r="H29">
        <f>STDEV(TopPR_Dyn_Binary_BR!$G$2:$G$114)</f>
        <v>528.2202605714409</v>
      </c>
      <c r="I29">
        <f>STDEV(TopPR_Dyn_Binary_BR!$H$2:$H$114)</f>
        <v>440.155683413296</v>
      </c>
      <c r="J29">
        <f>STDEV(TopPR_Dyn_Binary_BR!$I$2:$I$114)</f>
        <v>227.9202249634034</v>
      </c>
      <c r="K29">
        <f>STDEV(TopPR_Dyn_Binary_BR!$J$2:$J$114)</f>
        <v>160.6464644793268</v>
      </c>
      <c r="L29">
        <f>STDEV(TopPR_Dyn_Binary_BR!$K$2:$K$114)</f>
        <v>103.89282793807135</v>
      </c>
      <c r="M29" t="e">
        <f>STDEV(TopPR_Dyn_Binary_BR!$L$2:$L$114)</f>
        <v>#DIV/0!</v>
      </c>
    </row>
    <row r="30" spans="1:13" ht="12.75">
      <c r="A30" s="5">
        <v>0.01</v>
      </c>
      <c r="B30" s="4" t="s">
        <v>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7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1</v>
      </c>
      <c r="F31" s="5">
        <f t="shared" si="0"/>
        <v>1</v>
      </c>
      <c r="G31" s="5">
        <f t="shared" si="0"/>
        <v>1</v>
      </c>
      <c r="H31" s="5">
        <f t="shared" si="0"/>
        <v>1</v>
      </c>
      <c r="I31" s="5">
        <f t="shared" si="0"/>
        <v>1</v>
      </c>
      <c r="J31" s="5">
        <f t="shared" si="0"/>
        <v>1</v>
      </c>
      <c r="K31" s="5">
        <f t="shared" si="0"/>
        <v>1</v>
      </c>
      <c r="L31" s="5">
        <f t="shared" si="0"/>
        <v>1</v>
      </c>
      <c r="M31" s="5">
        <f t="shared" si="0"/>
        <v>0</v>
      </c>
    </row>
    <row r="32" spans="1:13" ht="12.75">
      <c r="A32" s="5"/>
      <c r="B32" s="4" t="s">
        <v>8</v>
      </c>
      <c r="C32" s="5">
        <f aca="true" t="shared" si="1" ref="C32:M32">IF(C24&gt;0,IF(C23&gt;0,C24-C23,C24),0)</f>
        <v>62.5</v>
      </c>
      <c r="D32" s="5">
        <f t="shared" si="1"/>
        <v>56</v>
      </c>
      <c r="E32" s="5">
        <f t="shared" si="1"/>
        <v>69.75</v>
      </c>
      <c r="F32" s="5">
        <f t="shared" si="1"/>
        <v>73.75</v>
      </c>
      <c r="G32" s="5">
        <f t="shared" si="1"/>
        <v>68.25</v>
      </c>
      <c r="H32" s="5">
        <f t="shared" si="1"/>
        <v>54.75</v>
      </c>
      <c r="I32" s="5">
        <f t="shared" si="1"/>
        <v>48.5</v>
      </c>
      <c r="J32" s="5">
        <f t="shared" si="1"/>
        <v>31.75</v>
      </c>
      <c r="K32" s="5">
        <f t="shared" si="1"/>
        <v>21</v>
      </c>
      <c r="L32" s="5">
        <f t="shared" si="1"/>
        <v>12.5</v>
      </c>
      <c r="M32" s="5" t="e">
        <f t="shared" si="1"/>
        <v>#NUM!</v>
      </c>
    </row>
    <row r="33" spans="1:13" ht="12.75">
      <c r="A33" s="5"/>
      <c r="B33" s="4" t="s">
        <v>9</v>
      </c>
      <c r="C33" s="5">
        <f aca="true" t="shared" si="2" ref="C33:M33">IF(AND(C25&gt;C24,C25&gt;0),C25-IF(C24&gt;0,C24,0)-IF(C26&gt;C25,C30/2,0),0)</f>
        <v>127.5</v>
      </c>
      <c r="D33" s="5">
        <f t="shared" si="2"/>
        <v>118</v>
      </c>
      <c r="E33" s="5">
        <f t="shared" si="2"/>
        <v>99.25</v>
      </c>
      <c r="F33" s="5">
        <f t="shared" si="2"/>
        <v>95.75</v>
      </c>
      <c r="G33" s="5">
        <f t="shared" si="2"/>
        <v>74.75</v>
      </c>
      <c r="H33" s="5">
        <f t="shared" si="2"/>
        <v>48.25</v>
      </c>
      <c r="I33" s="5">
        <f t="shared" si="2"/>
        <v>45.5</v>
      </c>
      <c r="J33" s="5">
        <f t="shared" si="2"/>
        <v>41.25</v>
      </c>
      <c r="K33" s="5">
        <f t="shared" si="2"/>
        <v>42</v>
      </c>
      <c r="L33" s="5">
        <f t="shared" si="2"/>
        <v>30</v>
      </c>
      <c r="M33" s="5" t="e">
        <f t="shared" si="2"/>
        <v>#NUM!</v>
      </c>
    </row>
    <row r="34" spans="1:13" ht="12.75">
      <c r="A34" s="5"/>
      <c r="B34" s="4" t="s">
        <v>2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10</v>
      </c>
      <c r="C35" s="5">
        <f aca="true" t="shared" si="4" ref="C35:M35">IF(AND(C26&gt;C25,C26&gt;0),C26-IF(C25&gt;0,C25+IF(C25&gt;C24,C30/2,0),0),0)</f>
        <v>165</v>
      </c>
      <c r="D35" s="5">
        <f t="shared" si="4"/>
        <v>165.75</v>
      </c>
      <c r="E35" s="5">
        <f t="shared" si="4"/>
        <v>171.25</v>
      </c>
      <c r="F35" s="5">
        <f t="shared" si="4"/>
        <v>131.25</v>
      </c>
      <c r="G35" s="5">
        <f t="shared" si="4"/>
        <v>108</v>
      </c>
      <c r="H35" s="5">
        <f t="shared" si="4"/>
        <v>114.75</v>
      </c>
      <c r="I35" s="5">
        <f t="shared" si="4"/>
        <v>83.5</v>
      </c>
      <c r="J35" s="5">
        <f t="shared" si="4"/>
        <v>66.25</v>
      </c>
      <c r="K35" s="5">
        <f t="shared" si="4"/>
        <v>58</v>
      </c>
      <c r="L35" s="5">
        <f t="shared" si="4"/>
        <v>78</v>
      </c>
      <c r="M35" s="5" t="e">
        <f t="shared" si="4"/>
        <v>#NUM!</v>
      </c>
    </row>
    <row r="36" spans="1:13" ht="12.75">
      <c r="A36" s="5"/>
      <c r="B36" s="4" t="s">
        <v>11</v>
      </c>
      <c r="C36" s="5">
        <f aca="true" t="shared" si="5" ref="C36:M36">IF(C27&gt;0,IF(C26&gt;0,C27-C26,C27),0)</f>
        <v>4392</v>
      </c>
      <c r="D36" s="5">
        <f t="shared" si="5"/>
        <v>3934.25</v>
      </c>
      <c r="E36" s="5">
        <f t="shared" si="5"/>
        <v>3454.75</v>
      </c>
      <c r="F36" s="5">
        <f t="shared" si="5"/>
        <v>3023.25</v>
      </c>
      <c r="G36" s="5">
        <f t="shared" si="5"/>
        <v>2604</v>
      </c>
      <c r="H36" s="5">
        <f t="shared" si="5"/>
        <v>2164.25</v>
      </c>
      <c r="I36" s="5">
        <f t="shared" si="5"/>
        <v>1734.5</v>
      </c>
      <c r="J36" s="5">
        <f t="shared" si="5"/>
        <v>886.75</v>
      </c>
      <c r="K36" s="5">
        <f t="shared" si="5"/>
        <v>573</v>
      </c>
      <c r="L36" s="5">
        <f t="shared" si="5"/>
        <v>229.5</v>
      </c>
      <c r="M36" s="5">
        <f t="shared" si="5"/>
        <v>0</v>
      </c>
    </row>
    <row r="37" spans="1:13" ht="12.75">
      <c r="A37" s="5"/>
      <c r="B37" s="4" t="s">
        <v>12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13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14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15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16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17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18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19</v>
      </c>
      <c r="C44" s="5">
        <f aca="true" t="shared" si="12" ref="C44:M44">C24-C23</f>
        <v>62.5</v>
      </c>
      <c r="D44" s="5">
        <f t="shared" si="12"/>
        <v>56</v>
      </c>
      <c r="E44" s="5">
        <f t="shared" si="12"/>
        <v>69.75</v>
      </c>
      <c r="F44" s="5">
        <f t="shared" si="12"/>
        <v>73.75</v>
      </c>
      <c r="G44" s="5">
        <f t="shared" si="12"/>
        <v>68.25</v>
      </c>
      <c r="H44" s="5">
        <f t="shared" si="12"/>
        <v>54.75</v>
      </c>
      <c r="I44" s="5">
        <f t="shared" si="12"/>
        <v>48.5</v>
      </c>
      <c r="J44" s="5">
        <f t="shared" si="12"/>
        <v>31.75</v>
      </c>
      <c r="K44" s="5">
        <f t="shared" si="12"/>
        <v>21</v>
      </c>
      <c r="L44" s="5">
        <f t="shared" si="12"/>
        <v>12.5</v>
      </c>
      <c r="M44" s="5" t="e">
        <f t="shared" si="12"/>
        <v>#NUM!</v>
      </c>
    </row>
    <row r="45" spans="1:13" ht="12.75">
      <c r="A45" s="5"/>
      <c r="B45" s="4" t="s">
        <v>20</v>
      </c>
      <c r="C45" s="5">
        <f aca="true" t="shared" si="13" ref="C45:M45">C28</f>
        <v>580.1282051282051</v>
      </c>
      <c r="D45" s="5">
        <f t="shared" si="13"/>
        <v>537.6578947368421</v>
      </c>
      <c r="E45" s="5">
        <f t="shared" si="13"/>
        <v>507.8333333333333</v>
      </c>
      <c r="F45" s="5">
        <f t="shared" si="13"/>
        <v>454.1388888888889</v>
      </c>
      <c r="G45" s="5">
        <f t="shared" si="13"/>
        <v>399.1764705882353</v>
      </c>
      <c r="H45" s="5">
        <f t="shared" si="13"/>
        <v>287.3333333333333</v>
      </c>
      <c r="I45" s="5">
        <f t="shared" si="13"/>
        <v>246.77777777777777</v>
      </c>
      <c r="J45" s="5">
        <f t="shared" si="13"/>
        <v>142.05</v>
      </c>
      <c r="K45" s="5">
        <f t="shared" si="13"/>
        <v>110.78947368421052</v>
      </c>
      <c r="L45" s="5">
        <f t="shared" si="13"/>
        <v>82.58333333333333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J38" sqref="J38"/>
    </sheetView>
  </sheetViews>
  <sheetFormatPr defaultColWidth="9.140625" defaultRowHeight="12.75"/>
  <sheetData>
    <row r="21" spans="3:13" ht="12.75">
      <c r="C21" s="7">
        <f>BottomPR_Dyn_Binary_BR!$B$1</f>
        <v>0</v>
      </c>
      <c r="D21" s="7">
        <f>BottomPR_Dyn_Binary_BR!$C$1</f>
        <v>0.1</v>
      </c>
      <c r="E21" s="7">
        <f>BottomPR_Dyn_Binary_BR!$D$1</f>
        <v>0.2</v>
      </c>
      <c r="F21" s="7">
        <f>BottomPR_Dyn_Binary_BR!$E$1</f>
        <v>0.3</v>
      </c>
      <c r="G21" s="7">
        <f>BottomPR_Dyn_Binary_BR!$F$1</f>
        <v>0.4</v>
      </c>
      <c r="H21" s="7">
        <f>BottomPR_Dyn_Binary_BR!$G$1</f>
        <v>0.5</v>
      </c>
      <c r="I21" s="7">
        <f>BottomPR_Dyn_Binary_BR!$H$1</f>
        <v>0.6</v>
      </c>
      <c r="J21" s="7">
        <f>BottomPR_Dyn_Binary_BR!$I$1</f>
        <v>0.7</v>
      </c>
      <c r="K21" s="7">
        <f>BottomPR_Dyn_Binary_BR!$J$1</f>
        <v>0.8</v>
      </c>
      <c r="L21" s="7">
        <f>BottomPR_Dyn_Binary_BR!$K$1</f>
        <v>0.9</v>
      </c>
      <c r="M21" s="7">
        <f>BottomPR_Dyn_Binary_BR!$L$1</f>
        <v>1</v>
      </c>
    </row>
    <row r="22" spans="1:13" ht="12.75">
      <c r="A22" s="5"/>
      <c r="B22" s="3" t="s">
        <v>0</v>
      </c>
      <c r="C22">
        <f>COUNT(BottomPR_Dyn_Binary_BR!$B$2:$B$114)</f>
        <v>39</v>
      </c>
      <c r="D22">
        <f>COUNT(BottomPR_Dyn_Binary_BR!$C$2:$C$114)</f>
        <v>33</v>
      </c>
      <c r="E22">
        <f>COUNT(BottomPR_Dyn_Binary_BR!$D$2:$D$114)</f>
        <v>29</v>
      </c>
      <c r="F22">
        <f>COUNT(BottomPR_Dyn_Binary_BR!$E$2:$E$114)</f>
        <v>27</v>
      </c>
      <c r="G22">
        <f>COUNT(BottomPR_Dyn_Binary_BR!$F$2:$F$114)</f>
        <v>22</v>
      </c>
      <c r="H22">
        <f>COUNT(BottomPR_Dyn_Binary_BR!$G$2:$G$114)</f>
        <v>18</v>
      </c>
      <c r="I22">
        <f>COUNT(BottomPR_Dyn_Binary_BR!$H$2:$H$114)</f>
        <v>13</v>
      </c>
      <c r="J22">
        <f>COUNT(BottomPR_Dyn_Binary_BR!$I$2:$I$114)</f>
        <v>11</v>
      </c>
      <c r="K22">
        <f>COUNT(BottomPR_Dyn_Binary_BR!$J$2:$J$114)</f>
        <v>7</v>
      </c>
      <c r="L22">
        <f>COUNT(BottomPR_Dyn_Binary_BR!$K$2:$K$114)</f>
        <v>3</v>
      </c>
      <c r="M22">
        <f>COUNT(BottomPR_Dyn_Binary_BR!$L$2:$L$114)</f>
        <v>0</v>
      </c>
    </row>
    <row r="23" spans="1:13" ht="12.75">
      <c r="A23" s="5">
        <f>MIN(C23:M23)</f>
        <v>0</v>
      </c>
      <c r="B23" s="3" t="s">
        <v>1</v>
      </c>
      <c r="C23">
        <f>MIN(BottomPR_Dyn_Binary_BR!$B$2:$B$114)</f>
        <v>1</v>
      </c>
      <c r="D23">
        <f>MIN(BottomPR_Dyn_Binary_BR!$C$2:$C$114)</f>
        <v>2</v>
      </c>
      <c r="E23">
        <f>MIN(BottomPR_Dyn_Binary_BR!$D$2:$D$114)</f>
        <v>2</v>
      </c>
      <c r="F23">
        <f>MIN(BottomPR_Dyn_Binary_BR!$E$2:$E$114)</f>
        <v>2</v>
      </c>
      <c r="G23">
        <f>MIN(BottomPR_Dyn_Binary_BR!$F$2:$F$114)</f>
        <v>2</v>
      </c>
      <c r="H23">
        <f>MIN(BottomPR_Dyn_Binary_BR!$G$2:$G$114)</f>
        <v>4</v>
      </c>
      <c r="I23">
        <f>MIN(BottomPR_Dyn_Binary_BR!$H$2:$H$114)</f>
        <v>2</v>
      </c>
      <c r="J23">
        <f>MIN(BottomPR_Dyn_Binary_BR!$I$2:$I$114)</f>
        <v>2</v>
      </c>
      <c r="K23">
        <f>MIN(BottomPR_Dyn_Binary_BR!$J$2:$J$114)</f>
        <v>1</v>
      </c>
      <c r="L23">
        <f>MIN(BottomPR_Dyn_Binary_BR!$K$2:$K$114)</f>
        <v>13</v>
      </c>
      <c r="M23">
        <f>MIN(BottomPR_Dyn_Binary_BR!$L$2:$L$114)</f>
        <v>0</v>
      </c>
    </row>
    <row r="24" spans="1:13" ht="12.75">
      <c r="A24" s="5"/>
      <c r="B24" s="6">
        <v>25</v>
      </c>
      <c r="C24">
        <f>PERCENTILE(BottomPR_Dyn_Binary_BR!$B$2:$B$114,$B24/100)</f>
        <v>63.5</v>
      </c>
      <c r="D24">
        <f>PERCENTILE(BottomPR_Dyn_Binary_BR!$C$2:$C$114,$B24/100)</f>
        <v>63</v>
      </c>
      <c r="E24">
        <f>PERCENTILE(BottomPR_Dyn_Binary_BR!$D$2:$D$114,$B24/100)</f>
        <v>74</v>
      </c>
      <c r="F24">
        <f>PERCENTILE(BottomPR_Dyn_Binary_BR!$E$2:$E$114,$B24/100)</f>
        <v>50.5</v>
      </c>
      <c r="G24">
        <f>PERCENTILE(BottomPR_Dyn_Binary_BR!$F$2:$F$114,$B24/100)</f>
        <v>36.5</v>
      </c>
      <c r="H24">
        <f>PERCENTILE(BottomPR_Dyn_Binary_BR!$G$2:$G$114,$B24/100)</f>
        <v>34.25</v>
      </c>
      <c r="I24">
        <f>PERCENTILE(BottomPR_Dyn_Binary_BR!$H$2:$H$114,$B24/100)</f>
        <v>12</v>
      </c>
      <c r="J24">
        <f>PERCENTILE(BottomPR_Dyn_Binary_BR!$I$2:$I$114,$B24/100)</f>
        <v>9.5</v>
      </c>
      <c r="K24">
        <f>PERCENTILE(BottomPR_Dyn_Binary_BR!$J$2:$J$114,$B24/100)</f>
        <v>7</v>
      </c>
      <c r="L24">
        <f>PERCENTILE(BottomPR_Dyn_Binary_BR!$K$2:$K$114,$B24/100)</f>
        <v>21</v>
      </c>
      <c r="M24" t="e">
        <f>PERCENTILE(BottomPR_Dyn_Binary_BR!$L$2:$L$114,$B24/100)</f>
        <v>#NUM!</v>
      </c>
    </row>
    <row r="25" spans="1:13" ht="12.75">
      <c r="A25" s="5">
        <f>A27-A23</f>
        <v>4748</v>
      </c>
      <c r="B25" s="3" t="s">
        <v>2</v>
      </c>
      <c r="C25">
        <f>MEDIAN(BottomPR_Dyn_Binary_BR!$B$2:$B$114)</f>
        <v>191</v>
      </c>
      <c r="D25">
        <f>MEDIAN(BottomPR_Dyn_Binary_BR!$C$2:$C$114)</f>
        <v>162</v>
      </c>
      <c r="E25">
        <f>MEDIAN(BottomPR_Dyn_Binary_BR!$D$2:$D$114)</f>
        <v>148</v>
      </c>
      <c r="F25">
        <f>MEDIAN(BottomPR_Dyn_Binary_BR!$E$2:$E$114)</f>
        <v>128</v>
      </c>
      <c r="G25">
        <f>MEDIAN(BottomPR_Dyn_Binary_BR!$F$2:$F$114)</f>
        <v>113.5</v>
      </c>
      <c r="H25">
        <f>MEDIAN(BottomPR_Dyn_Binary_BR!$G$2:$G$114)</f>
        <v>139.5</v>
      </c>
      <c r="I25">
        <f>MEDIAN(BottomPR_Dyn_Binary_BR!$H$2:$H$114)</f>
        <v>66</v>
      </c>
      <c r="J25">
        <f>MEDIAN(BottomPR_Dyn_Binary_BR!$I$2:$I$114)</f>
        <v>51</v>
      </c>
      <c r="K25">
        <f>MEDIAN(BottomPR_Dyn_Binary_BR!$J$2:$J$114)</f>
        <v>23</v>
      </c>
      <c r="L25">
        <f>MEDIAN(BottomPR_Dyn_Binary_BR!$K$2:$K$114)</f>
        <v>29</v>
      </c>
      <c r="M25" t="e">
        <f>MEDIAN(BottomPR_Dyn_Binary_BR!$L$2:$L$114)</f>
        <v>#NUM!</v>
      </c>
    </row>
    <row r="26" spans="1:13" ht="12.75">
      <c r="A26" s="5"/>
      <c r="B26" s="6">
        <v>75</v>
      </c>
      <c r="C26">
        <f>PERCENTILE(BottomPR_Dyn_Binary_BR!$B$2:$B$114,$B26/100)</f>
        <v>356</v>
      </c>
      <c r="D26">
        <f>PERCENTILE(BottomPR_Dyn_Binary_BR!$C$2:$C$114,$B26/100)</f>
        <v>302</v>
      </c>
      <c r="E26">
        <f>PERCENTILE(BottomPR_Dyn_Binary_BR!$D$2:$D$114,$B26/100)</f>
        <v>300</v>
      </c>
      <c r="F26">
        <f>PERCENTILE(BottomPR_Dyn_Binary_BR!$E$2:$E$114,$B26/100)</f>
        <v>500</v>
      </c>
      <c r="G26">
        <f>PERCENTILE(BottomPR_Dyn_Binary_BR!$F$2:$F$114,$B26/100)</f>
        <v>484.75</v>
      </c>
      <c r="H26">
        <f>PERCENTILE(BottomPR_Dyn_Binary_BR!$G$2:$G$114,$B26/100)</f>
        <v>481</v>
      </c>
      <c r="I26">
        <f>PERCENTILE(BottomPR_Dyn_Binary_BR!$H$2:$H$114,$B26/100)</f>
        <v>410</v>
      </c>
      <c r="J26">
        <f>PERCENTILE(BottomPR_Dyn_Binary_BR!$I$2:$I$114,$B26/100)</f>
        <v>227</v>
      </c>
      <c r="K26">
        <f>PERCENTILE(BottomPR_Dyn_Binary_BR!$J$2:$J$114,$B26/100)</f>
        <v>81</v>
      </c>
      <c r="L26">
        <f>PERCENTILE(BottomPR_Dyn_Binary_BR!$K$2:$K$114,$B26/100)</f>
        <v>235.5</v>
      </c>
      <c r="M26" t="e">
        <f>PERCENTILE(BottomPR_Dyn_Binary_BR!$L$2:$L$114,$B26/100)</f>
        <v>#NUM!</v>
      </c>
    </row>
    <row r="27" spans="1:13" ht="12.75">
      <c r="A27" s="5">
        <f>MAX(C27:M27)</f>
        <v>4748</v>
      </c>
      <c r="B27" s="3" t="s">
        <v>3</v>
      </c>
      <c r="C27">
        <f>MAX(BottomPR_Dyn_Binary_BR!$B$2:$B$114)</f>
        <v>4748</v>
      </c>
      <c r="D27">
        <f>MAX(BottomPR_Dyn_Binary_BR!$C$2:$C$114)</f>
        <v>4272</v>
      </c>
      <c r="E27">
        <f>MAX(BottomPR_Dyn_Binary_BR!$D$2:$D$114)</f>
        <v>3792</v>
      </c>
      <c r="F27">
        <f>MAX(BottomPR_Dyn_Binary_BR!$E$2:$E$114)</f>
        <v>3311</v>
      </c>
      <c r="G27">
        <f>MAX(BottomPR_Dyn_Binary_BR!$F$2:$F$114)</f>
        <v>2709</v>
      </c>
      <c r="H27">
        <f>MAX(BottomPR_Dyn_Binary_BR!$G$2:$G$114)</f>
        <v>2231</v>
      </c>
      <c r="I27">
        <f>MAX(BottomPR_Dyn_Binary_BR!$H$2:$H$114)</f>
        <v>1749</v>
      </c>
      <c r="J27">
        <f>MAX(BottomPR_Dyn_Binary_BR!$I$2:$I$114)</f>
        <v>1295</v>
      </c>
      <c r="K27">
        <f>MAX(BottomPR_Dyn_Binary_BR!$J$2:$J$114)</f>
        <v>206</v>
      </c>
      <c r="L27">
        <f>MAX(BottomPR_Dyn_Binary_BR!$K$2:$K$114)</f>
        <v>442</v>
      </c>
      <c r="M27">
        <f>MAX(BottomPR_Dyn_Binary_BR!$L$2:$L$114)</f>
        <v>0</v>
      </c>
    </row>
    <row r="28" spans="1:13" ht="12.75">
      <c r="A28" s="5"/>
      <c r="B28" s="3" t="s">
        <v>4</v>
      </c>
      <c r="C28">
        <f>AVERAGE(BottomPR_Dyn_Binary_BR!$B$2:$B$114)</f>
        <v>580.1282051282051</v>
      </c>
      <c r="D28">
        <f>AVERAGE(BottomPR_Dyn_Binary_BR!$C$2:$C$114)</f>
        <v>504.06060606060606</v>
      </c>
      <c r="E28">
        <f>AVERAGE(BottomPR_Dyn_Binary_BR!$D$2:$D$114)</f>
        <v>604.3448275862069</v>
      </c>
      <c r="F28">
        <f>AVERAGE(BottomPR_Dyn_Binary_BR!$E$2:$E$114)</f>
        <v>563</v>
      </c>
      <c r="G28">
        <f>AVERAGE(BottomPR_Dyn_Binary_BR!$F$2:$F$114)</f>
        <v>441.8181818181818</v>
      </c>
      <c r="H28">
        <f>AVERAGE(BottomPR_Dyn_Binary_BR!$G$2:$G$114)</f>
        <v>431.3888888888889</v>
      </c>
      <c r="I28">
        <f>AVERAGE(BottomPR_Dyn_Binary_BR!$H$2:$H$114)</f>
        <v>293.6923076923077</v>
      </c>
      <c r="J28">
        <f>AVERAGE(BottomPR_Dyn_Binary_BR!$I$2:$I$114)</f>
        <v>230.27272727272728</v>
      </c>
      <c r="K28">
        <f>AVERAGE(BottomPR_Dyn_Binary_BR!$J$2:$J$114)</f>
        <v>58</v>
      </c>
      <c r="L28">
        <f>AVERAGE(BottomPR_Dyn_Binary_BR!$K$2:$K$114)</f>
        <v>161.33333333333334</v>
      </c>
      <c r="M28" t="e">
        <f>AVERAGE(BottomPR_Dyn_Binary_BR!$L$2:$L$114)</f>
        <v>#DIV/0!</v>
      </c>
    </row>
    <row r="29" spans="1:13" ht="12.75">
      <c r="A29" s="5"/>
      <c r="B29" s="3" t="s">
        <v>5</v>
      </c>
      <c r="C29">
        <f>STDEV(BottomPR_Dyn_Binary_BR!$B$2:$B$114)</f>
        <v>1138.470284370243</v>
      </c>
      <c r="D29">
        <f>STDEV(BottomPR_Dyn_Binary_BR!$C$2:$C$114)</f>
        <v>1019.7892226887482</v>
      </c>
      <c r="E29">
        <f>STDEV(BottomPR_Dyn_Binary_BR!$D$2:$D$114)</f>
        <v>1107.7867018732852</v>
      </c>
      <c r="F29">
        <f>STDEV(BottomPR_Dyn_Binary_BR!$E$2:$E$114)</f>
        <v>997.7591045784702</v>
      </c>
      <c r="G29">
        <f>STDEV(BottomPR_Dyn_Binary_BR!$F$2:$F$114)</f>
        <v>774.0325227794672</v>
      </c>
      <c r="H29">
        <f>STDEV(BottomPR_Dyn_Binary_BR!$G$2:$G$114)</f>
        <v>691.6929902857607</v>
      </c>
      <c r="I29">
        <f>STDEV(BottomPR_Dyn_Binary_BR!$H$2:$H$114)</f>
        <v>490.09461409939075</v>
      </c>
      <c r="J29">
        <f>STDEV(BottomPR_Dyn_Binary_BR!$I$2:$I$114)</f>
        <v>392.21781981676736</v>
      </c>
      <c r="K29">
        <f>STDEV(BottomPR_Dyn_Binary_BR!$J$2:$J$114)</f>
        <v>74.19119444606167</v>
      </c>
      <c r="L29">
        <f>STDEV(BottomPR_Dyn_Binary_BR!$K$2:$K$114)</f>
        <v>243.19608001226774</v>
      </c>
      <c r="M29" t="e">
        <f>STDEV(BottomPR_Dyn_Binary_BR!$L$2:$L$114)</f>
        <v>#DIV/0!</v>
      </c>
    </row>
    <row r="30" spans="1:13" ht="12.75">
      <c r="A30" s="5">
        <v>0.01</v>
      </c>
      <c r="B30" s="4" t="s">
        <v>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7</v>
      </c>
      <c r="C31" s="5">
        <f aca="true" t="shared" si="0" ref="C31:M31">IF(C23&gt;0,C23,0)</f>
        <v>1</v>
      </c>
      <c r="D31" s="5">
        <f t="shared" si="0"/>
        <v>2</v>
      </c>
      <c r="E31" s="5">
        <f t="shared" si="0"/>
        <v>2</v>
      </c>
      <c r="F31" s="5">
        <f t="shared" si="0"/>
        <v>2</v>
      </c>
      <c r="G31" s="5">
        <f t="shared" si="0"/>
        <v>2</v>
      </c>
      <c r="H31" s="5">
        <f t="shared" si="0"/>
        <v>4</v>
      </c>
      <c r="I31" s="5">
        <f t="shared" si="0"/>
        <v>2</v>
      </c>
      <c r="J31" s="5">
        <f t="shared" si="0"/>
        <v>2</v>
      </c>
      <c r="K31" s="5">
        <f t="shared" si="0"/>
        <v>1</v>
      </c>
      <c r="L31" s="5">
        <f t="shared" si="0"/>
        <v>13</v>
      </c>
      <c r="M31" s="5">
        <f t="shared" si="0"/>
        <v>0</v>
      </c>
    </row>
    <row r="32" spans="1:13" ht="12.75">
      <c r="A32" s="5"/>
      <c r="B32" s="4" t="s">
        <v>8</v>
      </c>
      <c r="C32" s="5">
        <f aca="true" t="shared" si="1" ref="C32:M32">IF(C24&gt;0,IF(C23&gt;0,C24-C23,C24),0)</f>
        <v>62.5</v>
      </c>
      <c r="D32" s="5">
        <f t="shared" si="1"/>
        <v>61</v>
      </c>
      <c r="E32" s="5">
        <f t="shared" si="1"/>
        <v>72</v>
      </c>
      <c r="F32" s="5">
        <f t="shared" si="1"/>
        <v>48.5</v>
      </c>
      <c r="G32" s="5">
        <f t="shared" si="1"/>
        <v>34.5</v>
      </c>
      <c r="H32" s="5">
        <f t="shared" si="1"/>
        <v>30.25</v>
      </c>
      <c r="I32" s="5">
        <f t="shared" si="1"/>
        <v>10</v>
      </c>
      <c r="J32" s="5">
        <f t="shared" si="1"/>
        <v>7.5</v>
      </c>
      <c r="K32" s="5">
        <f t="shared" si="1"/>
        <v>6</v>
      </c>
      <c r="L32" s="5">
        <f t="shared" si="1"/>
        <v>8</v>
      </c>
      <c r="M32" s="5" t="e">
        <f t="shared" si="1"/>
        <v>#NUM!</v>
      </c>
    </row>
    <row r="33" spans="1:13" ht="12.75">
      <c r="A33" s="5"/>
      <c r="B33" s="4" t="s">
        <v>9</v>
      </c>
      <c r="C33" s="5">
        <f aca="true" t="shared" si="2" ref="C33:M33">IF(AND(C25&gt;C24,C25&gt;0),C25-IF(C24&gt;0,C24,0)-IF(C26&gt;C25,C30/2,0),0)</f>
        <v>127.5</v>
      </c>
      <c r="D33" s="5">
        <f t="shared" si="2"/>
        <v>99</v>
      </c>
      <c r="E33" s="5">
        <f t="shared" si="2"/>
        <v>74</v>
      </c>
      <c r="F33" s="5">
        <f t="shared" si="2"/>
        <v>77.5</v>
      </c>
      <c r="G33" s="5">
        <f t="shared" si="2"/>
        <v>77</v>
      </c>
      <c r="H33" s="5">
        <f t="shared" si="2"/>
        <v>105.25</v>
      </c>
      <c r="I33" s="5">
        <f t="shared" si="2"/>
        <v>54</v>
      </c>
      <c r="J33" s="5">
        <f t="shared" si="2"/>
        <v>41.5</v>
      </c>
      <c r="K33" s="5">
        <f t="shared" si="2"/>
        <v>16</v>
      </c>
      <c r="L33" s="5">
        <f t="shared" si="2"/>
        <v>8</v>
      </c>
      <c r="M33" s="5" t="e">
        <f t="shared" si="2"/>
        <v>#NUM!</v>
      </c>
    </row>
    <row r="34" spans="1:13" ht="12.75">
      <c r="A34" s="5"/>
      <c r="B34" s="4" t="s">
        <v>2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10</v>
      </c>
      <c r="C35" s="5">
        <f aca="true" t="shared" si="4" ref="C35:M35">IF(AND(C26&gt;C25,C26&gt;0),C26-IF(C25&gt;0,C25+IF(C25&gt;C24,C30/2,0),0),0)</f>
        <v>165</v>
      </c>
      <c r="D35" s="5">
        <f t="shared" si="4"/>
        <v>140</v>
      </c>
      <c r="E35" s="5">
        <f t="shared" si="4"/>
        <v>152</v>
      </c>
      <c r="F35" s="5">
        <f t="shared" si="4"/>
        <v>372</v>
      </c>
      <c r="G35" s="5">
        <f t="shared" si="4"/>
        <v>371.25</v>
      </c>
      <c r="H35" s="5">
        <f t="shared" si="4"/>
        <v>341.5</v>
      </c>
      <c r="I35" s="5">
        <f t="shared" si="4"/>
        <v>344</v>
      </c>
      <c r="J35" s="5">
        <f t="shared" si="4"/>
        <v>176</v>
      </c>
      <c r="K35" s="5">
        <f t="shared" si="4"/>
        <v>58</v>
      </c>
      <c r="L35" s="5">
        <f t="shared" si="4"/>
        <v>206.5</v>
      </c>
      <c r="M35" s="5" t="e">
        <f t="shared" si="4"/>
        <v>#NUM!</v>
      </c>
    </row>
    <row r="36" spans="1:13" ht="12.75">
      <c r="A36" s="5"/>
      <c r="B36" s="4" t="s">
        <v>11</v>
      </c>
      <c r="C36" s="5">
        <f aca="true" t="shared" si="5" ref="C36:M36">IF(C27&gt;0,IF(C26&gt;0,C27-C26,C27),0)</f>
        <v>4392</v>
      </c>
      <c r="D36" s="5">
        <f t="shared" si="5"/>
        <v>3970</v>
      </c>
      <c r="E36" s="5">
        <f t="shared" si="5"/>
        <v>3492</v>
      </c>
      <c r="F36" s="5">
        <f t="shared" si="5"/>
        <v>2811</v>
      </c>
      <c r="G36" s="5">
        <f t="shared" si="5"/>
        <v>2224.25</v>
      </c>
      <c r="H36" s="5">
        <f t="shared" si="5"/>
        <v>1750</v>
      </c>
      <c r="I36" s="5">
        <f t="shared" si="5"/>
        <v>1339</v>
      </c>
      <c r="J36" s="5">
        <f t="shared" si="5"/>
        <v>1068</v>
      </c>
      <c r="K36" s="5">
        <f t="shared" si="5"/>
        <v>125</v>
      </c>
      <c r="L36" s="5">
        <f t="shared" si="5"/>
        <v>206.5</v>
      </c>
      <c r="M36" s="5">
        <f t="shared" si="5"/>
        <v>0</v>
      </c>
    </row>
    <row r="37" spans="1:13" ht="12.75">
      <c r="A37" s="5"/>
      <c r="B37" s="4" t="s">
        <v>12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13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14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15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16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17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18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19</v>
      </c>
      <c r="C44" s="5">
        <f aca="true" t="shared" si="12" ref="C44:M44">C24-C23</f>
        <v>62.5</v>
      </c>
      <c r="D44" s="5">
        <f t="shared" si="12"/>
        <v>61</v>
      </c>
      <c r="E44" s="5">
        <f t="shared" si="12"/>
        <v>72</v>
      </c>
      <c r="F44" s="5">
        <f t="shared" si="12"/>
        <v>48.5</v>
      </c>
      <c r="G44" s="5">
        <f t="shared" si="12"/>
        <v>34.5</v>
      </c>
      <c r="H44" s="5">
        <f t="shared" si="12"/>
        <v>30.25</v>
      </c>
      <c r="I44" s="5">
        <f t="shared" si="12"/>
        <v>10</v>
      </c>
      <c r="J44" s="5">
        <f t="shared" si="12"/>
        <v>7.5</v>
      </c>
      <c r="K44" s="5">
        <f t="shared" si="12"/>
        <v>6</v>
      </c>
      <c r="L44" s="5">
        <f t="shared" si="12"/>
        <v>8</v>
      </c>
      <c r="M44" s="5" t="e">
        <f t="shared" si="12"/>
        <v>#NUM!</v>
      </c>
    </row>
    <row r="45" spans="1:13" ht="12.75">
      <c r="A45" s="5"/>
      <c r="B45" s="4" t="s">
        <v>20</v>
      </c>
      <c r="C45" s="5">
        <f aca="true" t="shared" si="13" ref="C45:M45">C28</f>
        <v>580.1282051282051</v>
      </c>
      <c r="D45" s="5">
        <f t="shared" si="13"/>
        <v>504.06060606060606</v>
      </c>
      <c r="E45" s="5">
        <f t="shared" si="13"/>
        <v>604.3448275862069</v>
      </c>
      <c r="F45" s="5">
        <f t="shared" si="13"/>
        <v>563</v>
      </c>
      <c r="G45" s="5">
        <f t="shared" si="13"/>
        <v>441.8181818181818</v>
      </c>
      <c r="H45" s="5">
        <f t="shared" si="13"/>
        <v>431.3888888888889</v>
      </c>
      <c r="I45" s="5">
        <f t="shared" si="13"/>
        <v>293.6923076923077</v>
      </c>
      <c r="J45" s="5">
        <f t="shared" si="13"/>
        <v>230.27272727272728</v>
      </c>
      <c r="K45" s="5">
        <f t="shared" si="13"/>
        <v>58</v>
      </c>
      <c r="L45" s="5">
        <f t="shared" si="13"/>
        <v>161.33333333333334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C43" sqref="C43:M43"/>
    </sheetView>
  </sheetViews>
  <sheetFormatPr defaultColWidth="9.140625" defaultRowHeight="12.75"/>
  <sheetData>
    <row r="21" spans="3:13" ht="12.75">
      <c r="C21" s="7">
        <f>TopHITS_Aut_Dyn_BR!$B$1</f>
        <v>0</v>
      </c>
      <c r="D21" s="7">
        <f>TopHITS_Aut_Dyn_BR!$C$1</f>
        <v>0.1</v>
      </c>
      <c r="E21" s="7">
        <f>TopHITS_Aut_Dyn_BR!$D$1</f>
        <v>0.2</v>
      </c>
      <c r="F21" s="7">
        <f>TopHITS_Aut_Dyn_BR!$E$1</f>
        <v>0.3</v>
      </c>
      <c r="G21" s="7">
        <f>TopHITS_Aut_Dyn_BR!$F$1</f>
        <v>0.4</v>
      </c>
      <c r="H21" s="7">
        <f>TopHITS_Aut_Dyn_BR!$G$1</f>
        <v>0.5</v>
      </c>
      <c r="I21" s="7">
        <f>TopHITS_Aut_Dyn_BR!$H$1</f>
        <v>0.6</v>
      </c>
      <c r="J21" s="7">
        <f>TopHITS_Aut_Dyn_BR!$I$1</f>
        <v>0.7</v>
      </c>
      <c r="K21" s="7">
        <f>TopHITS_Aut_Dyn_BR!$J$1</f>
        <v>0.8</v>
      </c>
      <c r="L21" s="7">
        <f>TopHITS_Aut_Dyn_BR!$K$1</f>
        <v>0.9</v>
      </c>
      <c r="M21" s="7">
        <f>TopHITS_Aut_Dyn_BR!$L$1</f>
        <v>1</v>
      </c>
    </row>
    <row r="22" spans="1:13" ht="12.75">
      <c r="A22" s="5"/>
      <c r="B22" s="3" t="s">
        <v>0</v>
      </c>
      <c r="C22">
        <f>COUNT(TopHITS_Aut_Dyn_BR!$B$2:$B$114)</f>
        <v>39</v>
      </c>
      <c r="D22">
        <f>COUNT(TopHITS_Aut_Dyn_BR!$C$2:$C$114)</f>
        <v>37</v>
      </c>
      <c r="E22">
        <f>COUNT(TopHITS_Aut_Dyn_BR!$D$2:$D$114)</f>
        <v>36</v>
      </c>
      <c r="F22">
        <f>COUNT(TopHITS_Aut_Dyn_BR!$E$2:$E$114)</f>
        <v>30</v>
      </c>
      <c r="G22">
        <f>COUNT(TopHITS_Aut_Dyn_BR!$F$2:$F$114)</f>
        <v>27</v>
      </c>
      <c r="H22">
        <f>COUNT(TopHITS_Aut_Dyn_BR!$G$2:$G$114)</f>
        <v>24</v>
      </c>
      <c r="I22">
        <f>COUNT(TopHITS_Aut_Dyn_BR!$H$2:$H$114)</f>
        <v>17</v>
      </c>
      <c r="J22">
        <f>COUNT(TopHITS_Aut_Dyn_BR!$I$2:$I$114)</f>
        <v>14</v>
      </c>
      <c r="K22">
        <f>COUNT(TopHITS_Aut_Dyn_BR!$J$2:$J$114)</f>
        <v>12</v>
      </c>
      <c r="L22">
        <f>COUNT(TopHITS_Aut_Dyn_BR!$K$2:$K$114)</f>
        <v>7</v>
      </c>
      <c r="M22">
        <f>COUNT(TopHITS_Aut_Dyn_BR!$L$2:$L$114)</f>
        <v>0</v>
      </c>
    </row>
    <row r="23" spans="1:13" ht="12.75">
      <c r="A23" s="5">
        <f>MIN(C23:M23)</f>
        <v>0</v>
      </c>
      <c r="B23" s="3" t="s">
        <v>1</v>
      </c>
      <c r="C23">
        <f>MIN(TopHITS_Aut_Dyn_BR!$B$2:$B$114)</f>
        <v>1</v>
      </c>
      <c r="D23">
        <f>MIN(TopHITS_Aut_Dyn_BR!$C$2:$C$114)</f>
        <v>1</v>
      </c>
      <c r="E23">
        <f>MIN(TopHITS_Aut_Dyn_BR!$D$2:$D$114)</f>
        <v>1</v>
      </c>
      <c r="F23">
        <f>MIN(TopHITS_Aut_Dyn_BR!$E$2:$E$114)</f>
        <v>1</v>
      </c>
      <c r="G23">
        <f>MIN(TopHITS_Aut_Dyn_BR!$F$2:$F$114)</f>
        <v>1</v>
      </c>
      <c r="H23">
        <f>MIN(TopHITS_Aut_Dyn_BR!$G$2:$G$114)</f>
        <v>1</v>
      </c>
      <c r="I23">
        <f>MIN(TopHITS_Aut_Dyn_BR!$H$2:$H$114)</f>
        <v>1</v>
      </c>
      <c r="J23">
        <f>MIN(TopHITS_Aut_Dyn_BR!$I$2:$I$114)</f>
        <v>1</v>
      </c>
      <c r="K23">
        <f>MIN(TopHITS_Aut_Dyn_BR!$J$2:$J$114)</f>
        <v>7</v>
      </c>
      <c r="L23">
        <f>MIN(TopHITS_Aut_Dyn_BR!$K$2:$K$114)</f>
        <v>2</v>
      </c>
      <c r="M23">
        <f>MIN(TopHITS_Aut_Dyn_BR!$L$2:$L$114)</f>
        <v>0</v>
      </c>
    </row>
    <row r="24" spans="1:13" ht="12.75">
      <c r="A24" s="5"/>
      <c r="B24" s="6">
        <v>25</v>
      </c>
      <c r="C24">
        <f>PERCENTILE(TopHITS_Aut_Dyn_BR!$B$2:$B$114,$B24/100)</f>
        <v>63.5</v>
      </c>
      <c r="D24">
        <f>PERCENTILE(TopHITS_Aut_Dyn_BR!$C$2:$C$114,$B24/100)</f>
        <v>39</v>
      </c>
      <c r="E24">
        <f>PERCENTILE(TopHITS_Aut_Dyn_BR!$D$2:$D$114,$B24/100)</f>
        <v>51</v>
      </c>
      <c r="F24">
        <f>PERCENTILE(TopHITS_Aut_Dyn_BR!$E$2:$E$114,$B24/100)</f>
        <v>64</v>
      </c>
      <c r="G24">
        <f>PERCENTILE(TopHITS_Aut_Dyn_BR!$F$2:$F$114,$B24/100)</f>
        <v>49</v>
      </c>
      <c r="H24">
        <f>PERCENTILE(TopHITS_Aut_Dyn_BR!$G$2:$G$114,$B24/100)</f>
        <v>45.75</v>
      </c>
      <c r="I24">
        <f>PERCENTILE(TopHITS_Aut_Dyn_BR!$H$2:$H$114,$B24/100)</f>
        <v>37</v>
      </c>
      <c r="J24">
        <f>PERCENTILE(TopHITS_Aut_Dyn_BR!$I$2:$I$114,$B24/100)</f>
        <v>26</v>
      </c>
      <c r="K24">
        <f>PERCENTILE(TopHITS_Aut_Dyn_BR!$J$2:$J$114,$B24/100)</f>
        <v>17.75</v>
      </c>
      <c r="L24">
        <f>PERCENTILE(TopHITS_Aut_Dyn_BR!$K$2:$K$114,$B24/100)</f>
        <v>12</v>
      </c>
      <c r="M24" t="e">
        <f>PERCENTILE(TopHITS_Aut_Dyn_BR!$L$2:$L$114,$B24/100)</f>
        <v>#NUM!</v>
      </c>
    </row>
    <row r="25" spans="1:13" ht="12.75">
      <c r="A25" s="5">
        <f>A27-A23</f>
        <v>4748</v>
      </c>
      <c r="B25" s="3" t="s">
        <v>2</v>
      </c>
      <c r="C25">
        <f>MEDIAN(TopHITS_Aut_Dyn_BR!$B$2:$B$114)</f>
        <v>191</v>
      </c>
      <c r="D25">
        <f>MEDIAN(TopHITS_Aut_Dyn_BR!$C$2:$C$114)</f>
        <v>161</v>
      </c>
      <c r="E25">
        <f>MEDIAN(TopHITS_Aut_Dyn_BR!$D$2:$D$114)</f>
        <v>162</v>
      </c>
      <c r="F25">
        <f>MEDIAN(TopHITS_Aut_Dyn_BR!$E$2:$E$114)</f>
        <v>132.5</v>
      </c>
      <c r="G25">
        <f>MEDIAN(TopHITS_Aut_Dyn_BR!$F$2:$F$114)</f>
        <v>109</v>
      </c>
      <c r="H25">
        <f>MEDIAN(TopHITS_Aut_Dyn_BR!$G$2:$G$114)</f>
        <v>99</v>
      </c>
      <c r="I25">
        <f>MEDIAN(TopHITS_Aut_Dyn_BR!$H$2:$H$114)</f>
        <v>61</v>
      </c>
      <c r="J25">
        <f>MEDIAN(TopHITS_Aut_Dyn_BR!$I$2:$I$114)</f>
        <v>43</v>
      </c>
      <c r="K25">
        <f>MEDIAN(TopHITS_Aut_Dyn_BR!$J$2:$J$114)</f>
        <v>30.5</v>
      </c>
      <c r="L25">
        <f>MEDIAN(TopHITS_Aut_Dyn_BR!$K$2:$K$114)</f>
        <v>15</v>
      </c>
      <c r="M25" t="e">
        <f>MEDIAN(TopHITS_Aut_Dyn_BR!$L$2:$L$114)</f>
        <v>#NUM!</v>
      </c>
    </row>
    <row r="26" spans="1:13" ht="12.75">
      <c r="A26" s="5"/>
      <c r="B26" s="6">
        <v>75</v>
      </c>
      <c r="C26">
        <f>PERCENTILE(TopHITS_Aut_Dyn_BR!$B$2:$B$114,$B26/100)</f>
        <v>356</v>
      </c>
      <c r="D26">
        <f>PERCENTILE(TopHITS_Aut_Dyn_BR!$C$2:$C$114,$B26/100)</f>
        <v>286</v>
      </c>
      <c r="E26">
        <f>PERCENTILE(TopHITS_Aut_Dyn_BR!$D$2:$D$114,$B26/100)</f>
        <v>243.5</v>
      </c>
      <c r="F26">
        <f>PERCENTILE(TopHITS_Aut_Dyn_BR!$E$2:$E$114,$B26/100)</f>
        <v>200</v>
      </c>
      <c r="G26">
        <f>PERCENTILE(TopHITS_Aut_Dyn_BR!$F$2:$F$114,$B26/100)</f>
        <v>163</v>
      </c>
      <c r="H26">
        <f>PERCENTILE(TopHITS_Aut_Dyn_BR!$G$2:$G$114,$B26/100)</f>
        <v>128.25</v>
      </c>
      <c r="I26">
        <f>PERCENTILE(TopHITS_Aut_Dyn_BR!$H$2:$H$114,$B26/100)</f>
        <v>87</v>
      </c>
      <c r="J26">
        <f>PERCENTILE(TopHITS_Aut_Dyn_BR!$I$2:$I$114,$B26/100)</f>
        <v>64.75</v>
      </c>
      <c r="K26">
        <f>PERCENTILE(TopHITS_Aut_Dyn_BR!$J$2:$J$114,$B26/100)</f>
        <v>52.75</v>
      </c>
      <c r="L26">
        <f>PERCENTILE(TopHITS_Aut_Dyn_BR!$K$2:$K$114,$B26/100)</f>
        <v>23.5</v>
      </c>
      <c r="M26" t="e">
        <f>PERCENTILE(TopHITS_Aut_Dyn_BR!$L$2:$L$114,$B26/100)</f>
        <v>#NUM!</v>
      </c>
    </row>
    <row r="27" spans="1:13" ht="12.75">
      <c r="A27" s="5">
        <f>MAX(C27:M27)</f>
        <v>4748</v>
      </c>
      <c r="B27" s="3" t="s">
        <v>3</v>
      </c>
      <c r="C27">
        <f>MAX(TopHITS_Aut_Dyn_BR!$B$2:$B$114)</f>
        <v>4748</v>
      </c>
      <c r="D27">
        <f>MAX(TopHITS_Aut_Dyn_BR!$C$2:$C$114)</f>
        <v>4265</v>
      </c>
      <c r="E27">
        <f>MAX(TopHITS_Aut_Dyn_BR!$D$2:$D$114)</f>
        <v>3782</v>
      </c>
      <c r="F27">
        <f>MAX(TopHITS_Aut_Dyn_BR!$E$2:$E$114)</f>
        <v>3303</v>
      </c>
      <c r="G27">
        <f>MAX(TopHITS_Aut_Dyn_BR!$F$2:$F$114)</f>
        <v>2823</v>
      </c>
      <c r="H27">
        <f>MAX(TopHITS_Aut_Dyn_BR!$G$2:$G$114)</f>
        <v>927</v>
      </c>
      <c r="I27">
        <f>MAX(TopHITS_Aut_Dyn_BR!$H$2:$H$114)</f>
        <v>713</v>
      </c>
      <c r="J27">
        <f>MAX(TopHITS_Aut_Dyn_BR!$I$2:$I$114)</f>
        <v>527</v>
      </c>
      <c r="K27">
        <f>MAX(TopHITS_Aut_Dyn_BR!$J$2:$J$114)</f>
        <v>371</v>
      </c>
      <c r="L27">
        <f>MAX(TopHITS_Aut_Dyn_BR!$K$2:$K$114)</f>
        <v>187</v>
      </c>
      <c r="M27">
        <f>MAX(TopHITS_Aut_Dyn_BR!$L$2:$L$114)</f>
        <v>0</v>
      </c>
    </row>
    <row r="28" spans="1:13" ht="12.75">
      <c r="A28" s="5"/>
      <c r="B28" s="3" t="s">
        <v>4</v>
      </c>
      <c r="C28">
        <f>AVERAGE(TopHITS_Aut_Dyn_BR!$B$2:$B$114)</f>
        <v>580.1282051282051</v>
      </c>
      <c r="D28">
        <f>AVERAGE(TopHITS_Aut_Dyn_BR!$C$2:$C$114)</f>
        <v>533.2972972972973</v>
      </c>
      <c r="E28">
        <f>AVERAGE(TopHITS_Aut_Dyn_BR!$D$2:$D$114)</f>
        <v>486.8333333333333</v>
      </c>
      <c r="F28">
        <f>AVERAGE(TopHITS_Aut_Dyn_BR!$E$2:$E$114)</f>
        <v>384.2</v>
      </c>
      <c r="G28">
        <f>AVERAGE(TopHITS_Aut_Dyn_BR!$F$2:$F$114)</f>
        <v>252.1851851851852</v>
      </c>
      <c r="H28">
        <f>AVERAGE(TopHITS_Aut_Dyn_BR!$G$2:$G$114)</f>
        <v>138.58333333333334</v>
      </c>
      <c r="I28">
        <f>AVERAGE(TopHITS_Aut_Dyn_BR!$H$2:$H$114)</f>
        <v>100.6470588235294</v>
      </c>
      <c r="J28">
        <f>AVERAGE(TopHITS_Aut_Dyn_BR!$I$2:$I$114)</f>
        <v>80.64285714285714</v>
      </c>
      <c r="K28">
        <f>AVERAGE(TopHITS_Aut_Dyn_BR!$J$2:$J$114)</f>
        <v>62.083333333333336</v>
      </c>
      <c r="L28">
        <f>AVERAGE(TopHITS_Aut_Dyn_BR!$K$2:$K$114)</f>
        <v>39.285714285714285</v>
      </c>
      <c r="M28" t="e">
        <f>AVERAGE(TopHITS_Aut_Dyn_BR!$L$2:$L$114)</f>
        <v>#DIV/0!</v>
      </c>
    </row>
    <row r="29" spans="1:13" ht="12.75">
      <c r="A29" s="5"/>
      <c r="B29" s="3" t="s">
        <v>5</v>
      </c>
      <c r="C29">
        <f>STDEV(TopHITS_Aut_Dyn_BR!$B$2:$B$114)</f>
        <v>1138.470284370243</v>
      </c>
      <c r="D29">
        <f>STDEV(TopHITS_Aut_Dyn_BR!$C$2:$C$114)</f>
        <v>1047.316169625562</v>
      </c>
      <c r="E29">
        <f>STDEV(TopHITS_Aut_Dyn_BR!$D$2:$D$114)</f>
        <v>940.8221480629132</v>
      </c>
      <c r="F29">
        <f>STDEV(TopHITS_Aut_Dyn_BR!$E$2:$E$114)</f>
        <v>827.0679161538275</v>
      </c>
      <c r="G29">
        <f>STDEV(TopHITS_Aut_Dyn_BR!$F$2:$F$114)</f>
        <v>561.6195014308748</v>
      </c>
      <c r="H29">
        <f>STDEV(TopHITS_Aut_Dyn_BR!$G$2:$G$114)</f>
        <v>194.27320893562478</v>
      </c>
      <c r="I29">
        <f>STDEV(TopHITS_Aut_Dyn_BR!$H$2:$H$114)</f>
        <v>161.95791937123306</v>
      </c>
      <c r="J29">
        <f>STDEV(TopHITS_Aut_Dyn_BR!$I$2:$I$114)</f>
        <v>132.89070531997172</v>
      </c>
      <c r="K29">
        <f>STDEV(TopHITS_Aut_Dyn_BR!$J$2:$J$114)</f>
        <v>99.78837455821042</v>
      </c>
      <c r="L29">
        <f>STDEV(TopHITS_Aut_Dyn_BR!$K$2:$K$114)</f>
        <v>65.71076595128658</v>
      </c>
      <c r="M29" t="e">
        <f>STDEV(TopHITS_Aut_Dyn_BR!$L$2:$L$114)</f>
        <v>#DIV/0!</v>
      </c>
    </row>
    <row r="30" spans="1:13" ht="12.75">
      <c r="A30" s="5">
        <v>0.01</v>
      </c>
      <c r="B30" s="4" t="s">
        <v>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7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1</v>
      </c>
      <c r="F31" s="5">
        <f t="shared" si="0"/>
        <v>1</v>
      </c>
      <c r="G31" s="5">
        <f t="shared" si="0"/>
        <v>1</v>
      </c>
      <c r="H31" s="5">
        <f t="shared" si="0"/>
        <v>1</v>
      </c>
      <c r="I31" s="5">
        <f t="shared" si="0"/>
        <v>1</v>
      </c>
      <c r="J31" s="5">
        <f t="shared" si="0"/>
        <v>1</v>
      </c>
      <c r="K31" s="5">
        <f t="shared" si="0"/>
        <v>7</v>
      </c>
      <c r="L31" s="5">
        <f t="shared" si="0"/>
        <v>2</v>
      </c>
      <c r="M31" s="5">
        <f t="shared" si="0"/>
        <v>0</v>
      </c>
    </row>
    <row r="32" spans="1:13" ht="12.75">
      <c r="A32" s="5"/>
      <c r="B32" s="4" t="s">
        <v>8</v>
      </c>
      <c r="C32" s="5">
        <f aca="true" t="shared" si="1" ref="C32:M32">IF(C24&gt;0,IF(C23&gt;0,C24-C23,C24),0)</f>
        <v>62.5</v>
      </c>
      <c r="D32" s="5">
        <f t="shared" si="1"/>
        <v>38</v>
      </c>
      <c r="E32" s="5">
        <f t="shared" si="1"/>
        <v>50</v>
      </c>
      <c r="F32" s="5">
        <f t="shared" si="1"/>
        <v>63</v>
      </c>
      <c r="G32" s="5">
        <f t="shared" si="1"/>
        <v>48</v>
      </c>
      <c r="H32" s="5">
        <f t="shared" si="1"/>
        <v>44.75</v>
      </c>
      <c r="I32" s="5">
        <f t="shared" si="1"/>
        <v>36</v>
      </c>
      <c r="J32" s="5">
        <f t="shared" si="1"/>
        <v>25</v>
      </c>
      <c r="K32" s="5">
        <f t="shared" si="1"/>
        <v>10.75</v>
      </c>
      <c r="L32" s="5">
        <f t="shared" si="1"/>
        <v>10</v>
      </c>
      <c r="M32" s="5" t="e">
        <f t="shared" si="1"/>
        <v>#NUM!</v>
      </c>
    </row>
    <row r="33" spans="1:13" ht="12.75">
      <c r="A33" s="5"/>
      <c r="B33" s="4" t="s">
        <v>9</v>
      </c>
      <c r="C33" s="5">
        <f aca="true" t="shared" si="2" ref="C33:M33">IF(AND(C25&gt;C24,C25&gt;0),C25-IF(C24&gt;0,C24,0)-IF(C26&gt;C25,C30/2,0),0)</f>
        <v>127.5</v>
      </c>
      <c r="D33" s="5">
        <f t="shared" si="2"/>
        <v>122</v>
      </c>
      <c r="E33" s="5">
        <f t="shared" si="2"/>
        <v>111</v>
      </c>
      <c r="F33" s="5">
        <f t="shared" si="2"/>
        <v>68.5</v>
      </c>
      <c r="G33" s="5">
        <f t="shared" si="2"/>
        <v>60</v>
      </c>
      <c r="H33" s="5">
        <f t="shared" si="2"/>
        <v>53.25</v>
      </c>
      <c r="I33" s="5">
        <f t="shared" si="2"/>
        <v>24</v>
      </c>
      <c r="J33" s="5">
        <f t="shared" si="2"/>
        <v>17</v>
      </c>
      <c r="K33" s="5">
        <f t="shared" si="2"/>
        <v>12.75</v>
      </c>
      <c r="L33" s="5">
        <f t="shared" si="2"/>
        <v>3</v>
      </c>
      <c r="M33" s="5" t="e">
        <f t="shared" si="2"/>
        <v>#NUM!</v>
      </c>
    </row>
    <row r="34" spans="1:13" ht="12.75">
      <c r="A34" s="5"/>
      <c r="B34" s="4" t="s">
        <v>2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10</v>
      </c>
      <c r="C35" s="5">
        <f aca="true" t="shared" si="4" ref="C35:M35">IF(AND(C26&gt;C25,C26&gt;0),C26-IF(C25&gt;0,C25+IF(C25&gt;C24,C30/2,0),0),0)</f>
        <v>165</v>
      </c>
      <c r="D35" s="5">
        <f t="shared" si="4"/>
        <v>125</v>
      </c>
      <c r="E35" s="5">
        <f t="shared" si="4"/>
        <v>81.5</v>
      </c>
      <c r="F35" s="5">
        <f t="shared" si="4"/>
        <v>67.5</v>
      </c>
      <c r="G35" s="5">
        <f t="shared" si="4"/>
        <v>54</v>
      </c>
      <c r="H35" s="5">
        <f t="shared" si="4"/>
        <v>29.25</v>
      </c>
      <c r="I35" s="5">
        <f t="shared" si="4"/>
        <v>26</v>
      </c>
      <c r="J35" s="5">
        <f t="shared" si="4"/>
        <v>21.75</v>
      </c>
      <c r="K35" s="5">
        <f t="shared" si="4"/>
        <v>22.25</v>
      </c>
      <c r="L35" s="5">
        <f t="shared" si="4"/>
        <v>8.5</v>
      </c>
      <c r="M35" s="5" t="e">
        <f t="shared" si="4"/>
        <v>#NUM!</v>
      </c>
    </row>
    <row r="36" spans="1:13" ht="12.75">
      <c r="A36" s="5"/>
      <c r="B36" s="4" t="s">
        <v>11</v>
      </c>
      <c r="C36" s="5">
        <f aca="true" t="shared" si="5" ref="C36:M36">IF(C27&gt;0,IF(C26&gt;0,C27-C26,C27),0)</f>
        <v>4392</v>
      </c>
      <c r="D36" s="5">
        <f t="shared" si="5"/>
        <v>3979</v>
      </c>
      <c r="E36" s="5">
        <f t="shared" si="5"/>
        <v>3538.5</v>
      </c>
      <c r="F36" s="5">
        <f t="shared" si="5"/>
        <v>3103</v>
      </c>
      <c r="G36" s="5">
        <f t="shared" si="5"/>
        <v>2660</v>
      </c>
      <c r="H36" s="5">
        <f t="shared" si="5"/>
        <v>798.75</v>
      </c>
      <c r="I36" s="5">
        <f t="shared" si="5"/>
        <v>626</v>
      </c>
      <c r="J36" s="5">
        <f t="shared" si="5"/>
        <v>462.25</v>
      </c>
      <c r="K36" s="5">
        <f t="shared" si="5"/>
        <v>318.25</v>
      </c>
      <c r="L36" s="5">
        <f t="shared" si="5"/>
        <v>163.5</v>
      </c>
      <c r="M36" s="5">
        <f t="shared" si="5"/>
        <v>0</v>
      </c>
    </row>
    <row r="37" spans="1:13" ht="12.75">
      <c r="A37" s="5"/>
      <c r="B37" s="4" t="s">
        <v>12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13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14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15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16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17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18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19</v>
      </c>
      <c r="C44" s="5">
        <f aca="true" t="shared" si="12" ref="C44:M44">C24-C23</f>
        <v>62.5</v>
      </c>
      <c r="D44" s="5">
        <f t="shared" si="12"/>
        <v>38</v>
      </c>
      <c r="E44" s="5">
        <f t="shared" si="12"/>
        <v>50</v>
      </c>
      <c r="F44" s="5">
        <f t="shared" si="12"/>
        <v>63</v>
      </c>
      <c r="G44" s="5">
        <f t="shared" si="12"/>
        <v>48</v>
      </c>
      <c r="H44" s="5">
        <f t="shared" si="12"/>
        <v>44.75</v>
      </c>
      <c r="I44" s="5">
        <f t="shared" si="12"/>
        <v>36</v>
      </c>
      <c r="J44" s="5">
        <f t="shared" si="12"/>
        <v>25</v>
      </c>
      <c r="K44" s="5">
        <f t="shared" si="12"/>
        <v>10.75</v>
      </c>
      <c r="L44" s="5">
        <f t="shared" si="12"/>
        <v>10</v>
      </c>
      <c r="M44" s="5" t="e">
        <f t="shared" si="12"/>
        <v>#NUM!</v>
      </c>
    </row>
    <row r="45" spans="1:13" ht="12.75">
      <c r="A45" s="5"/>
      <c r="B45" s="4" t="s">
        <v>20</v>
      </c>
      <c r="C45" s="5">
        <f aca="true" t="shared" si="13" ref="C45:M45">C28</f>
        <v>580.1282051282051</v>
      </c>
      <c r="D45" s="5">
        <f t="shared" si="13"/>
        <v>533.2972972972973</v>
      </c>
      <c r="E45" s="5">
        <f t="shared" si="13"/>
        <v>486.8333333333333</v>
      </c>
      <c r="F45" s="5">
        <f t="shared" si="13"/>
        <v>384.2</v>
      </c>
      <c r="G45" s="5">
        <f t="shared" si="13"/>
        <v>252.1851851851852</v>
      </c>
      <c r="H45" s="5">
        <f t="shared" si="13"/>
        <v>138.58333333333334</v>
      </c>
      <c r="I45" s="5">
        <f t="shared" si="13"/>
        <v>100.6470588235294</v>
      </c>
      <c r="J45" s="5">
        <f t="shared" si="13"/>
        <v>80.64285714285714</v>
      </c>
      <c r="K45" s="5">
        <f t="shared" si="13"/>
        <v>62.083333333333336</v>
      </c>
      <c r="L45" s="5">
        <f t="shared" si="13"/>
        <v>39.285714285714285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C43" sqref="C43:M43"/>
    </sheetView>
  </sheetViews>
  <sheetFormatPr defaultColWidth="9.140625" defaultRowHeight="12.75"/>
  <sheetData>
    <row r="21" spans="3:13" ht="12.75">
      <c r="C21" s="7">
        <f>BottomHITS_Aut_Dyn_BR!$B$1</f>
        <v>0</v>
      </c>
      <c r="D21" s="7">
        <f>BottomHITS_Aut_Dyn_BR!$C$1</f>
        <v>0.1</v>
      </c>
      <c r="E21" s="7">
        <f>BottomHITS_Aut_Dyn_BR!$D$1</f>
        <v>0.2</v>
      </c>
      <c r="F21" s="7">
        <f>BottomHITS_Aut_Dyn_BR!$E$1</f>
        <v>0.3</v>
      </c>
      <c r="G21" s="7">
        <f>BottomHITS_Aut_Dyn_BR!$F$1</f>
        <v>0.4</v>
      </c>
      <c r="H21" s="7">
        <f>BottomHITS_Aut_Dyn_BR!$G$1</f>
        <v>0.5</v>
      </c>
      <c r="I21" s="7">
        <f>BottomHITS_Aut_Dyn_BR!$H$1</f>
        <v>0.6</v>
      </c>
      <c r="J21" s="7">
        <f>BottomHITS_Aut_Dyn_BR!$I$1</f>
        <v>0.7</v>
      </c>
      <c r="K21" s="7">
        <f>BottomHITS_Aut_Dyn_BR!$J$1</f>
        <v>0.8</v>
      </c>
      <c r="L21" s="7">
        <f>BottomHITS_Aut_Dyn_BR!$K$1</f>
        <v>0.9</v>
      </c>
      <c r="M21" s="7">
        <f>BottomHITS_Aut_Dyn_BR!$L$1</f>
        <v>1</v>
      </c>
    </row>
    <row r="22" spans="1:13" ht="12.75">
      <c r="A22" s="5"/>
      <c r="B22" s="3" t="s">
        <v>0</v>
      </c>
      <c r="C22">
        <f>COUNT(BottomHITS_Aut_Dyn_BR!$B$2:$B$114)</f>
        <v>39</v>
      </c>
      <c r="D22">
        <f>COUNT(BottomHITS_Aut_Dyn_BR!$C$2:$C$114)</f>
        <v>35</v>
      </c>
      <c r="E22">
        <f>COUNT(BottomHITS_Aut_Dyn_BR!$D$2:$D$114)</f>
        <v>34</v>
      </c>
      <c r="F22">
        <f>COUNT(BottomHITS_Aut_Dyn_BR!$E$2:$E$114)</f>
        <v>33</v>
      </c>
      <c r="G22">
        <f>COUNT(BottomHITS_Aut_Dyn_BR!$F$2:$F$114)</f>
        <v>32</v>
      </c>
      <c r="H22">
        <f>COUNT(BottomHITS_Aut_Dyn_BR!$G$2:$G$114)</f>
        <v>26</v>
      </c>
      <c r="I22">
        <f>COUNT(BottomHITS_Aut_Dyn_BR!$H$2:$H$114)</f>
        <v>23</v>
      </c>
      <c r="J22">
        <f>COUNT(BottomHITS_Aut_Dyn_BR!$I$2:$I$114)</f>
        <v>19</v>
      </c>
      <c r="K22">
        <f>COUNT(BottomHITS_Aut_Dyn_BR!$J$2:$J$114)</f>
        <v>10</v>
      </c>
      <c r="L22">
        <f>COUNT(BottomHITS_Aut_Dyn_BR!$K$2:$K$114)</f>
        <v>5</v>
      </c>
      <c r="M22">
        <f>COUNT(BottomHITS_Aut_Dyn_BR!$L$2:$L$114)</f>
        <v>0</v>
      </c>
    </row>
    <row r="23" spans="1:13" ht="12.75">
      <c r="A23" s="5">
        <f>MIN(C23:M23)</f>
        <v>0</v>
      </c>
      <c r="B23" s="3" t="s">
        <v>1</v>
      </c>
      <c r="C23">
        <f>MIN(BottomHITS_Aut_Dyn_BR!$B$2:$B$114)</f>
        <v>1</v>
      </c>
      <c r="D23">
        <f>MIN(BottomHITS_Aut_Dyn_BR!$C$2:$C$114)</f>
        <v>1</v>
      </c>
      <c r="E23">
        <f>MIN(BottomHITS_Aut_Dyn_BR!$D$2:$D$114)</f>
        <v>1</v>
      </c>
      <c r="F23">
        <f>MIN(BottomHITS_Aut_Dyn_BR!$E$2:$E$114)</f>
        <v>1</v>
      </c>
      <c r="G23">
        <f>MIN(BottomHITS_Aut_Dyn_BR!$F$2:$F$114)</f>
        <v>1</v>
      </c>
      <c r="H23">
        <f>MIN(BottomHITS_Aut_Dyn_BR!$G$2:$G$114)</f>
        <v>2</v>
      </c>
      <c r="I23">
        <f>MIN(BottomHITS_Aut_Dyn_BR!$H$2:$H$114)</f>
        <v>2</v>
      </c>
      <c r="J23">
        <f>MIN(BottomHITS_Aut_Dyn_BR!$I$2:$I$114)</f>
        <v>2</v>
      </c>
      <c r="K23">
        <f>MIN(BottomHITS_Aut_Dyn_BR!$J$2:$J$114)</f>
        <v>6</v>
      </c>
      <c r="L23">
        <f>MIN(BottomHITS_Aut_Dyn_BR!$K$2:$K$114)</f>
        <v>2</v>
      </c>
      <c r="M23">
        <f>MIN(BottomHITS_Aut_Dyn_BR!$L$2:$L$114)</f>
        <v>0</v>
      </c>
    </row>
    <row r="24" spans="1:13" ht="12.75">
      <c r="A24" s="5"/>
      <c r="B24" s="6">
        <v>25</v>
      </c>
      <c r="C24">
        <f>PERCENTILE(BottomHITS_Aut_Dyn_BR!$B$2:$B$114,$B24/100)</f>
        <v>63.5</v>
      </c>
      <c r="D24">
        <f>PERCENTILE(BottomHITS_Aut_Dyn_BR!$C$2:$C$114,$B24/100)</f>
        <v>54</v>
      </c>
      <c r="E24">
        <f>PERCENTILE(BottomHITS_Aut_Dyn_BR!$D$2:$D$114,$B24/100)</f>
        <v>47.75</v>
      </c>
      <c r="F24">
        <f>PERCENTILE(BottomHITS_Aut_Dyn_BR!$E$2:$E$114,$B24/100)</f>
        <v>49</v>
      </c>
      <c r="G24">
        <f>PERCENTILE(BottomHITS_Aut_Dyn_BR!$F$2:$F$114,$B24/100)</f>
        <v>45.75</v>
      </c>
      <c r="H24">
        <f>PERCENTILE(BottomHITS_Aut_Dyn_BR!$G$2:$G$114,$B24/100)</f>
        <v>41.25</v>
      </c>
      <c r="I24">
        <f>PERCENTILE(BottomHITS_Aut_Dyn_BR!$H$2:$H$114,$B24/100)</f>
        <v>43.5</v>
      </c>
      <c r="J24">
        <f>PERCENTILE(BottomHITS_Aut_Dyn_BR!$I$2:$I$114,$B24/100)</f>
        <v>28.5</v>
      </c>
      <c r="K24">
        <f>PERCENTILE(BottomHITS_Aut_Dyn_BR!$J$2:$J$114,$B24/100)</f>
        <v>29</v>
      </c>
      <c r="L24">
        <f>PERCENTILE(BottomHITS_Aut_Dyn_BR!$K$2:$K$114,$B24/100)</f>
        <v>22</v>
      </c>
      <c r="M24" t="e">
        <f>PERCENTILE(BottomHITS_Aut_Dyn_BR!$L$2:$L$114,$B24/100)</f>
        <v>#NUM!</v>
      </c>
    </row>
    <row r="25" spans="1:13" ht="12.75">
      <c r="A25" s="5">
        <f>A27-A23</f>
        <v>4748</v>
      </c>
      <c r="B25" s="3" t="s">
        <v>2</v>
      </c>
      <c r="C25">
        <f>MEDIAN(BottomHITS_Aut_Dyn_BR!$B$2:$B$114)</f>
        <v>191</v>
      </c>
      <c r="D25">
        <f>MEDIAN(BottomHITS_Aut_Dyn_BR!$C$2:$C$114)</f>
        <v>171</v>
      </c>
      <c r="E25">
        <f>MEDIAN(BottomHITS_Aut_Dyn_BR!$D$2:$D$114)</f>
        <v>180</v>
      </c>
      <c r="F25">
        <f>MEDIAN(BottomHITS_Aut_Dyn_BR!$E$2:$E$114)</f>
        <v>187</v>
      </c>
      <c r="G25">
        <f>MEDIAN(BottomHITS_Aut_Dyn_BR!$F$2:$F$114)</f>
        <v>169</v>
      </c>
      <c r="H25">
        <f>MEDIAN(BottomHITS_Aut_Dyn_BR!$G$2:$G$114)</f>
        <v>142</v>
      </c>
      <c r="I25">
        <f>MEDIAN(BottomHITS_Aut_Dyn_BR!$H$2:$H$114)</f>
        <v>118</v>
      </c>
      <c r="J25">
        <f>MEDIAN(BottomHITS_Aut_Dyn_BR!$I$2:$I$114)</f>
        <v>96</v>
      </c>
      <c r="K25">
        <f>MEDIAN(BottomHITS_Aut_Dyn_BR!$J$2:$J$114)</f>
        <v>72</v>
      </c>
      <c r="L25">
        <f>MEDIAN(BottomHITS_Aut_Dyn_BR!$K$2:$K$114)</f>
        <v>114</v>
      </c>
      <c r="M25" t="e">
        <f>MEDIAN(BottomHITS_Aut_Dyn_BR!$L$2:$L$114)</f>
        <v>#NUM!</v>
      </c>
    </row>
    <row r="26" spans="1:13" ht="12.75">
      <c r="A26" s="5"/>
      <c r="B26" s="6">
        <v>75</v>
      </c>
      <c r="C26">
        <f>PERCENTILE(BottomHITS_Aut_Dyn_BR!$B$2:$B$114,$B26/100)</f>
        <v>356</v>
      </c>
      <c r="D26">
        <f>PERCENTILE(BottomHITS_Aut_Dyn_BR!$C$2:$C$114,$B26/100)</f>
        <v>391</v>
      </c>
      <c r="E26">
        <f>PERCENTILE(BottomHITS_Aut_Dyn_BR!$D$2:$D$114,$B26/100)</f>
        <v>341.25</v>
      </c>
      <c r="F26">
        <f>PERCENTILE(BottomHITS_Aut_Dyn_BR!$E$2:$E$114,$B26/100)</f>
        <v>295</v>
      </c>
      <c r="G26">
        <f>PERCENTILE(BottomHITS_Aut_Dyn_BR!$F$2:$F$114,$B26/100)</f>
        <v>334</v>
      </c>
      <c r="H26">
        <f>PERCENTILE(BottomHITS_Aut_Dyn_BR!$G$2:$G$114,$B26/100)</f>
        <v>519.75</v>
      </c>
      <c r="I26">
        <f>PERCENTILE(BottomHITS_Aut_Dyn_BR!$H$2:$H$114,$B26/100)</f>
        <v>411</v>
      </c>
      <c r="J26">
        <f>PERCENTILE(BottomHITS_Aut_Dyn_BR!$I$2:$I$114,$B26/100)</f>
        <v>288</v>
      </c>
      <c r="K26">
        <f>PERCENTILE(BottomHITS_Aut_Dyn_BR!$J$2:$J$114,$B26/100)</f>
        <v>212.25</v>
      </c>
      <c r="L26">
        <f>PERCENTILE(BottomHITS_Aut_Dyn_BR!$K$2:$K$114,$B26/100)</f>
        <v>137</v>
      </c>
      <c r="M26" t="e">
        <f>PERCENTILE(BottomHITS_Aut_Dyn_BR!$L$2:$L$114,$B26/100)</f>
        <v>#NUM!</v>
      </c>
    </row>
    <row r="27" spans="1:13" ht="12.75">
      <c r="A27" s="5">
        <f>MAX(C27:M27)</f>
        <v>4748</v>
      </c>
      <c r="B27" s="3" t="s">
        <v>3</v>
      </c>
      <c r="C27">
        <f>MAX(BottomHITS_Aut_Dyn_BR!$B$2:$B$114)</f>
        <v>4748</v>
      </c>
      <c r="D27">
        <f>MAX(BottomHITS_Aut_Dyn_BR!$C$2:$C$114)</f>
        <v>4279</v>
      </c>
      <c r="E27">
        <f>MAX(BottomHITS_Aut_Dyn_BR!$D$2:$D$114)</f>
        <v>3801</v>
      </c>
      <c r="F27">
        <f>MAX(BottomHITS_Aut_Dyn_BR!$E$2:$E$114)</f>
        <v>3340</v>
      </c>
      <c r="G27">
        <f>MAX(BottomHITS_Aut_Dyn_BR!$F$2:$F$114)</f>
        <v>2868</v>
      </c>
      <c r="H27">
        <f>MAX(BottomHITS_Aut_Dyn_BR!$G$2:$G$114)</f>
        <v>2395</v>
      </c>
      <c r="I27">
        <f>MAX(BottomHITS_Aut_Dyn_BR!$H$2:$H$114)</f>
        <v>1858</v>
      </c>
      <c r="J27">
        <f>MAX(BottomHITS_Aut_Dyn_BR!$I$2:$I$114)</f>
        <v>1340</v>
      </c>
      <c r="K27">
        <f>MAX(BottomHITS_Aut_Dyn_BR!$J$2:$J$114)</f>
        <v>438</v>
      </c>
      <c r="L27">
        <f>MAX(BottomHITS_Aut_Dyn_BR!$K$2:$K$114)</f>
        <v>224</v>
      </c>
      <c r="M27">
        <f>MAX(BottomHITS_Aut_Dyn_BR!$L$2:$L$114)</f>
        <v>0</v>
      </c>
    </row>
    <row r="28" spans="1:13" ht="12.75">
      <c r="A28" s="5"/>
      <c r="B28" s="3" t="s">
        <v>4</v>
      </c>
      <c r="C28">
        <f>AVERAGE(BottomHITS_Aut_Dyn_BR!$B$2:$B$114)</f>
        <v>580.1282051282051</v>
      </c>
      <c r="D28">
        <f>AVERAGE(BottomHITS_Aut_Dyn_BR!$C$2:$C$114)</f>
        <v>589.2</v>
      </c>
      <c r="E28">
        <f>AVERAGE(BottomHITS_Aut_Dyn_BR!$D$2:$D$114)</f>
        <v>538.6764705882352</v>
      </c>
      <c r="F28">
        <f>AVERAGE(BottomHITS_Aut_Dyn_BR!$E$2:$E$114)</f>
        <v>489.6363636363636</v>
      </c>
      <c r="G28">
        <f>AVERAGE(BottomHITS_Aut_Dyn_BR!$F$2:$F$114)</f>
        <v>435.34375</v>
      </c>
      <c r="H28">
        <f>AVERAGE(BottomHITS_Aut_Dyn_BR!$G$2:$G$114)</f>
        <v>491.65384615384613</v>
      </c>
      <c r="I28">
        <f>AVERAGE(BottomHITS_Aut_Dyn_BR!$H$2:$H$114)</f>
        <v>369.4782608695652</v>
      </c>
      <c r="J28">
        <f>AVERAGE(BottomHITS_Aut_Dyn_BR!$I$2:$I$114)</f>
        <v>252.6315789473684</v>
      </c>
      <c r="K28">
        <f>AVERAGE(BottomHITS_Aut_Dyn_BR!$J$2:$J$114)</f>
        <v>129.2</v>
      </c>
      <c r="L28">
        <f>AVERAGE(BottomHITS_Aut_Dyn_BR!$K$2:$K$114)</f>
        <v>99.8</v>
      </c>
      <c r="M28" t="e">
        <f>AVERAGE(BottomHITS_Aut_Dyn_BR!$L$2:$L$114)</f>
        <v>#DIV/0!</v>
      </c>
    </row>
    <row r="29" spans="1:13" ht="12.75">
      <c r="A29" s="5"/>
      <c r="B29" s="3" t="s">
        <v>5</v>
      </c>
      <c r="C29">
        <f>STDEV(BottomHITS_Aut_Dyn_BR!$B$2:$B$114)</f>
        <v>1138.470284370243</v>
      </c>
      <c r="D29">
        <f>STDEV(BottomHITS_Aut_Dyn_BR!$C$2:$C$114)</f>
        <v>1073.820660894875</v>
      </c>
      <c r="E29">
        <f>STDEV(BottomHITS_Aut_Dyn_BR!$D$2:$D$114)</f>
        <v>970.7080739769992</v>
      </c>
      <c r="F29">
        <f>STDEV(BottomHITS_Aut_Dyn_BR!$E$2:$E$114)</f>
        <v>860.0962452751224</v>
      </c>
      <c r="G29">
        <f>STDEV(BottomHITS_Aut_Dyn_BR!$F$2:$F$114)</f>
        <v>749.3887233401333</v>
      </c>
      <c r="H29">
        <f>STDEV(BottomHITS_Aut_Dyn_BR!$G$2:$G$114)</f>
        <v>771.6257612240635</v>
      </c>
      <c r="I29">
        <f>STDEV(BottomHITS_Aut_Dyn_BR!$H$2:$H$114)</f>
        <v>556.3428365483428</v>
      </c>
      <c r="J29">
        <f>STDEV(BottomHITS_Aut_Dyn_BR!$I$2:$I$114)</f>
        <v>363.4828760335082</v>
      </c>
      <c r="K29">
        <f>STDEV(BottomHITS_Aut_Dyn_BR!$J$2:$J$114)</f>
        <v>138.85307982820467</v>
      </c>
      <c r="L29">
        <f>STDEV(BottomHITS_Aut_Dyn_BR!$K$2:$K$114)</f>
        <v>90.31721873485698</v>
      </c>
      <c r="M29" t="e">
        <f>STDEV(BottomHITS_Aut_Dyn_BR!$L$2:$L$114)</f>
        <v>#DIV/0!</v>
      </c>
    </row>
    <row r="30" spans="1:13" ht="12.75">
      <c r="A30" s="5">
        <v>0.01</v>
      </c>
      <c r="B30" s="4" t="s">
        <v>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7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1</v>
      </c>
      <c r="F31" s="5">
        <f t="shared" si="0"/>
        <v>1</v>
      </c>
      <c r="G31" s="5">
        <f t="shared" si="0"/>
        <v>1</v>
      </c>
      <c r="H31" s="5">
        <f t="shared" si="0"/>
        <v>2</v>
      </c>
      <c r="I31" s="5">
        <f t="shared" si="0"/>
        <v>2</v>
      </c>
      <c r="J31" s="5">
        <f t="shared" si="0"/>
        <v>2</v>
      </c>
      <c r="K31" s="5">
        <f t="shared" si="0"/>
        <v>6</v>
      </c>
      <c r="L31" s="5">
        <f t="shared" si="0"/>
        <v>2</v>
      </c>
      <c r="M31" s="5">
        <f t="shared" si="0"/>
        <v>0</v>
      </c>
    </row>
    <row r="32" spans="1:13" ht="12.75">
      <c r="A32" s="5"/>
      <c r="B32" s="4" t="s">
        <v>8</v>
      </c>
      <c r="C32" s="5">
        <f aca="true" t="shared" si="1" ref="C32:M32">IF(C24&gt;0,IF(C23&gt;0,C24-C23,C24),0)</f>
        <v>62.5</v>
      </c>
      <c r="D32" s="5">
        <f t="shared" si="1"/>
        <v>53</v>
      </c>
      <c r="E32" s="5">
        <f t="shared" si="1"/>
        <v>46.75</v>
      </c>
      <c r="F32" s="5">
        <f t="shared" si="1"/>
        <v>48</v>
      </c>
      <c r="G32" s="5">
        <f t="shared" si="1"/>
        <v>44.75</v>
      </c>
      <c r="H32" s="5">
        <f t="shared" si="1"/>
        <v>39.25</v>
      </c>
      <c r="I32" s="5">
        <f t="shared" si="1"/>
        <v>41.5</v>
      </c>
      <c r="J32" s="5">
        <f t="shared" si="1"/>
        <v>26.5</v>
      </c>
      <c r="K32" s="5">
        <f t="shared" si="1"/>
        <v>23</v>
      </c>
      <c r="L32" s="5">
        <f t="shared" si="1"/>
        <v>20</v>
      </c>
      <c r="M32" s="5" t="e">
        <f t="shared" si="1"/>
        <v>#NUM!</v>
      </c>
    </row>
    <row r="33" spans="1:13" ht="12.75">
      <c r="A33" s="5"/>
      <c r="B33" s="4" t="s">
        <v>9</v>
      </c>
      <c r="C33" s="5">
        <f aca="true" t="shared" si="2" ref="C33:M33">IF(AND(C25&gt;C24,C25&gt;0),C25-IF(C24&gt;0,C24,0)-IF(C26&gt;C25,C30/2,0),0)</f>
        <v>127.5</v>
      </c>
      <c r="D33" s="5">
        <f t="shared" si="2"/>
        <v>117</v>
      </c>
      <c r="E33" s="5">
        <f t="shared" si="2"/>
        <v>132.25</v>
      </c>
      <c r="F33" s="5">
        <f t="shared" si="2"/>
        <v>138</v>
      </c>
      <c r="G33" s="5">
        <f t="shared" si="2"/>
        <v>123.25</v>
      </c>
      <c r="H33" s="5">
        <f t="shared" si="2"/>
        <v>100.75</v>
      </c>
      <c r="I33" s="5">
        <f t="shared" si="2"/>
        <v>74.5</v>
      </c>
      <c r="J33" s="5">
        <f t="shared" si="2"/>
        <v>67.5</v>
      </c>
      <c r="K33" s="5">
        <f t="shared" si="2"/>
        <v>43</v>
      </c>
      <c r="L33" s="5">
        <f t="shared" si="2"/>
        <v>92</v>
      </c>
      <c r="M33" s="5" t="e">
        <f t="shared" si="2"/>
        <v>#NUM!</v>
      </c>
    </row>
    <row r="34" spans="1:13" ht="12.75">
      <c r="A34" s="5"/>
      <c r="B34" s="4" t="s">
        <v>2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10</v>
      </c>
      <c r="C35" s="5">
        <f aca="true" t="shared" si="4" ref="C35:M35">IF(AND(C26&gt;C25,C26&gt;0),C26-IF(C25&gt;0,C25+IF(C25&gt;C24,C30/2,0),0),0)</f>
        <v>165</v>
      </c>
      <c r="D35" s="5">
        <f t="shared" si="4"/>
        <v>220</v>
      </c>
      <c r="E35" s="5">
        <f t="shared" si="4"/>
        <v>161.25</v>
      </c>
      <c r="F35" s="5">
        <f t="shared" si="4"/>
        <v>108</v>
      </c>
      <c r="G35" s="5">
        <f t="shared" si="4"/>
        <v>165</v>
      </c>
      <c r="H35" s="5">
        <f t="shared" si="4"/>
        <v>377.75</v>
      </c>
      <c r="I35" s="5">
        <f t="shared" si="4"/>
        <v>293</v>
      </c>
      <c r="J35" s="5">
        <f t="shared" si="4"/>
        <v>192</v>
      </c>
      <c r="K35" s="5">
        <f t="shared" si="4"/>
        <v>140.25</v>
      </c>
      <c r="L35" s="5">
        <f t="shared" si="4"/>
        <v>23</v>
      </c>
      <c r="M35" s="5" t="e">
        <f t="shared" si="4"/>
        <v>#NUM!</v>
      </c>
    </row>
    <row r="36" spans="1:13" ht="12.75">
      <c r="A36" s="5"/>
      <c r="B36" s="4" t="s">
        <v>11</v>
      </c>
      <c r="C36" s="5">
        <f aca="true" t="shared" si="5" ref="C36:M36">IF(C27&gt;0,IF(C26&gt;0,C27-C26,C27),0)</f>
        <v>4392</v>
      </c>
      <c r="D36" s="5">
        <f t="shared" si="5"/>
        <v>3888</v>
      </c>
      <c r="E36" s="5">
        <f t="shared" si="5"/>
        <v>3459.75</v>
      </c>
      <c r="F36" s="5">
        <f t="shared" si="5"/>
        <v>3045</v>
      </c>
      <c r="G36" s="5">
        <f t="shared" si="5"/>
        <v>2534</v>
      </c>
      <c r="H36" s="5">
        <f t="shared" si="5"/>
        <v>1875.25</v>
      </c>
      <c r="I36" s="5">
        <f t="shared" si="5"/>
        <v>1447</v>
      </c>
      <c r="J36" s="5">
        <f t="shared" si="5"/>
        <v>1052</v>
      </c>
      <c r="K36" s="5">
        <f t="shared" si="5"/>
        <v>225.75</v>
      </c>
      <c r="L36" s="5">
        <f t="shared" si="5"/>
        <v>87</v>
      </c>
      <c r="M36" s="5">
        <f t="shared" si="5"/>
        <v>0</v>
      </c>
    </row>
    <row r="37" spans="1:13" ht="12.75">
      <c r="A37" s="5"/>
      <c r="B37" s="4" t="s">
        <v>12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13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14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15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16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17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18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19</v>
      </c>
      <c r="C44" s="5">
        <f aca="true" t="shared" si="12" ref="C44:M44">C24-C23</f>
        <v>62.5</v>
      </c>
      <c r="D44" s="5">
        <f t="shared" si="12"/>
        <v>53</v>
      </c>
      <c r="E44" s="5">
        <f t="shared" si="12"/>
        <v>46.75</v>
      </c>
      <c r="F44" s="5">
        <f t="shared" si="12"/>
        <v>48</v>
      </c>
      <c r="G44" s="5">
        <f t="shared" si="12"/>
        <v>44.75</v>
      </c>
      <c r="H44" s="5">
        <f t="shared" si="12"/>
        <v>39.25</v>
      </c>
      <c r="I44" s="5">
        <f t="shared" si="12"/>
        <v>41.5</v>
      </c>
      <c r="J44" s="5">
        <f t="shared" si="12"/>
        <v>26.5</v>
      </c>
      <c r="K44" s="5">
        <f t="shared" si="12"/>
        <v>23</v>
      </c>
      <c r="L44" s="5">
        <f t="shared" si="12"/>
        <v>20</v>
      </c>
      <c r="M44" s="5" t="e">
        <f t="shared" si="12"/>
        <v>#NUM!</v>
      </c>
    </row>
    <row r="45" spans="1:13" ht="12.75">
      <c r="A45" s="5"/>
      <c r="B45" s="4" t="s">
        <v>20</v>
      </c>
      <c r="C45" s="5">
        <f aca="true" t="shared" si="13" ref="C45:M45">C28</f>
        <v>580.1282051282051</v>
      </c>
      <c r="D45" s="5">
        <f t="shared" si="13"/>
        <v>589.2</v>
      </c>
      <c r="E45" s="5">
        <f t="shared" si="13"/>
        <v>538.6764705882352</v>
      </c>
      <c r="F45" s="5">
        <f t="shared" si="13"/>
        <v>489.6363636363636</v>
      </c>
      <c r="G45" s="5">
        <f t="shared" si="13"/>
        <v>435.34375</v>
      </c>
      <c r="H45" s="5">
        <f t="shared" si="13"/>
        <v>491.65384615384613</v>
      </c>
      <c r="I45" s="5">
        <f t="shared" si="13"/>
        <v>369.4782608695652</v>
      </c>
      <c r="J45" s="5">
        <f t="shared" si="13"/>
        <v>252.6315789473684</v>
      </c>
      <c r="K45" s="5">
        <f t="shared" si="13"/>
        <v>129.2</v>
      </c>
      <c r="L45" s="5">
        <f t="shared" si="13"/>
        <v>99.8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E29" sqref="E29"/>
    </sheetView>
  </sheetViews>
  <sheetFormatPr defaultColWidth="9.140625" defaultRowHeight="12.75"/>
  <sheetData>
    <row r="21" spans="3:13" ht="12.75">
      <c r="C21" s="7">
        <f>TopHITS_Hub_Dyn_BR!$B$1</f>
        <v>0</v>
      </c>
      <c r="D21" s="7">
        <f>TopHITS_Hub_Dyn_BR!$C$1</f>
        <v>0.1</v>
      </c>
      <c r="E21" s="7">
        <f>TopHITS_Hub_Dyn_BR!$D$1</f>
        <v>0.2</v>
      </c>
      <c r="F21" s="7">
        <f>TopHITS_Hub_Dyn_BR!$E$1</f>
        <v>0.3</v>
      </c>
      <c r="G21" s="7">
        <f>TopHITS_Hub_Dyn_BR!$F$1</f>
        <v>0.4</v>
      </c>
      <c r="H21" s="7">
        <f>TopHITS_Hub_Dyn_BR!$G$1</f>
        <v>0.5</v>
      </c>
      <c r="I21" s="7">
        <f>TopHITS_Hub_Dyn_BR!$H$1</f>
        <v>0.6</v>
      </c>
      <c r="J21" s="7">
        <f>TopHITS_Hub_Dyn_BR!$I$1</f>
        <v>0.7</v>
      </c>
      <c r="K21" s="7">
        <f>TopHITS_Hub_Dyn_BR!$J$1</f>
        <v>0.8</v>
      </c>
      <c r="L21" s="7">
        <f>TopHITS_Hub_Dyn_BR!$K$1</f>
        <v>0.9</v>
      </c>
      <c r="M21" s="7">
        <f>TopHITS_Hub_Dyn_BR!$L$1</f>
        <v>1</v>
      </c>
    </row>
    <row r="22" spans="1:13" ht="12.75">
      <c r="A22" s="5"/>
      <c r="B22" s="3" t="s">
        <v>0</v>
      </c>
      <c r="C22">
        <f>COUNT(TopHITS_Hub_Dyn_BR!$B$2:$B$114)</f>
        <v>39</v>
      </c>
      <c r="D22">
        <f>COUNT(TopHITS_Hub_Dyn_BR!$C$2:$C$114)</f>
        <v>31</v>
      </c>
      <c r="E22">
        <f>COUNT(TopHITS_Hub_Dyn_BR!$D$2:$D$114)</f>
        <v>24</v>
      </c>
      <c r="F22">
        <f>COUNT(TopHITS_Hub_Dyn_BR!$E$2:$E$114)</f>
        <v>20</v>
      </c>
      <c r="G22">
        <f>COUNT(TopHITS_Hub_Dyn_BR!$F$2:$F$114)</f>
        <v>14</v>
      </c>
      <c r="H22">
        <f>COUNT(TopHITS_Hub_Dyn_BR!$G$2:$G$114)</f>
        <v>10</v>
      </c>
      <c r="I22">
        <f>COUNT(TopHITS_Hub_Dyn_BR!$H$2:$H$114)</f>
        <v>7</v>
      </c>
      <c r="J22">
        <f>COUNT(TopHITS_Hub_Dyn_BR!$I$2:$I$114)</f>
        <v>4</v>
      </c>
      <c r="K22">
        <f>COUNT(TopHITS_Hub_Dyn_BR!$J$2:$J$114)</f>
        <v>3</v>
      </c>
      <c r="L22">
        <f>COUNT(TopHITS_Hub_Dyn_BR!$K$2:$K$114)</f>
        <v>1</v>
      </c>
      <c r="M22">
        <f>COUNT(TopHITS_Hub_Dyn_BR!$L$2:$L$114)</f>
        <v>0</v>
      </c>
    </row>
    <row r="23" spans="1:13" ht="12.75">
      <c r="A23" s="5">
        <f>MIN(C23:M23)</f>
        <v>0</v>
      </c>
      <c r="B23" s="3" t="s">
        <v>1</v>
      </c>
      <c r="C23">
        <f>MIN(TopHITS_Hub_Dyn_BR!$B$2:$B$114)</f>
        <v>1</v>
      </c>
      <c r="D23">
        <f>MIN(TopHITS_Hub_Dyn_BR!$C$2:$C$114)</f>
        <v>1</v>
      </c>
      <c r="E23">
        <f>MIN(TopHITS_Hub_Dyn_BR!$D$2:$D$114)</f>
        <v>1</v>
      </c>
      <c r="F23">
        <f>MIN(TopHITS_Hub_Dyn_BR!$E$2:$E$114)</f>
        <v>1</v>
      </c>
      <c r="G23">
        <f>MIN(TopHITS_Hub_Dyn_BR!$F$2:$F$114)</f>
        <v>2</v>
      </c>
      <c r="H23">
        <f>MIN(TopHITS_Hub_Dyn_BR!$G$2:$G$114)</f>
        <v>15</v>
      </c>
      <c r="I23">
        <f>MIN(TopHITS_Hub_Dyn_BR!$H$2:$H$114)</f>
        <v>13</v>
      </c>
      <c r="J23">
        <f>MIN(TopHITS_Hub_Dyn_BR!$I$2:$I$114)</f>
        <v>94</v>
      </c>
      <c r="K23">
        <f>MIN(TopHITS_Hub_Dyn_BR!$J$2:$J$114)</f>
        <v>59</v>
      </c>
      <c r="L23">
        <f>MIN(TopHITS_Hub_Dyn_BR!$K$2:$K$114)</f>
        <v>54</v>
      </c>
      <c r="M23">
        <f>MIN(TopHITS_Hub_Dyn_BR!$L$2:$L$114)</f>
        <v>0</v>
      </c>
    </row>
    <row r="24" spans="1:13" ht="12.75">
      <c r="A24" s="5"/>
      <c r="B24" s="6">
        <v>25</v>
      </c>
      <c r="C24">
        <f>PERCENTILE(TopHITS_Hub_Dyn_BR!$B$2:$B$114,$B24/100)</f>
        <v>63.5</v>
      </c>
      <c r="D24">
        <f>PERCENTILE(TopHITS_Hub_Dyn_BR!$C$2:$C$114,$B24/100)</f>
        <v>50</v>
      </c>
      <c r="E24">
        <f>PERCENTILE(TopHITS_Hub_Dyn_BR!$D$2:$D$114,$B24/100)</f>
        <v>70</v>
      </c>
      <c r="F24">
        <f>PERCENTILE(TopHITS_Hub_Dyn_BR!$E$2:$E$114,$B24/100)</f>
        <v>56.5</v>
      </c>
      <c r="G24">
        <f>PERCENTILE(TopHITS_Hub_Dyn_BR!$F$2:$F$114,$B24/100)</f>
        <v>92.75</v>
      </c>
      <c r="H24">
        <f>PERCENTILE(TopHITS_Hub_Dyn_BR!$G$2:$G$114,$B24/100)</f>
        <v>97</v>
      </c>
      <c r="I24">
        <f>PERCENTILE(TopHITS_Hub_Dyn_BR!$H$2:$H$114,$B24/100)</f>
        <v>73</v>
      </c>
      <c r="J24">
        <f>PERCENTILE(TopHITS_Hub_Dyn_BR!$I$2:$I$114,$B24/100)</f>
        <v>94</v>
      </c>
      <c r="K24">
        <f>PERCENTILE(TopHITS_Hub_Dyn_BR!$J$2:$J$114,$B24/100)</f>
        <v>62</v>
      </c>
      <c r="L24">
        <f>PERCENTILE(TopHITS_Hub_Dyn_BR!$K$2:$K$114,$B24/100)</f>
        <v>54</v>
      </c>
      <c r="M24" t="e">
        <f>PERCENTILE(TopHITS_Hub_Dyn_BR!$L$2:$L$114,$B24/100)</f>
        <v>#NUM!</v>
      </c>
    </row>
    <row r="25" spans="1:13" ht="12.75">
      <c r="A25" s="5">
        <f>A27-A23</f>
        <v>4748</v>
      </c>
      <c r="B25" s="3" t="s">
        <v>2</v>
      </c>
      <c r="C25">
        <f>MEDIAN(TopHITS_Hub_Dyn_BR!$B$2:$B$114)</f>
        <v>191</v>
      </c>
      <c r="D25">
        <f>MEDIAN(TopHITS_Hub_Dyn_BR!$C$2:$C$114)</f>
        <v>172</v>
      </c>
      <c r="E25">
        <f>MEDIAN(TopHITS_Hub_Dyn_BR!$D$2:$D$114)</f>
        <v>143.5</v>
      </c>
      <c r="F25">
        <f>MEDIAN(TopHITS_Hub_Dyn_BR!$E$2:$E$114)</f>
        <v>109</v>
      </c>
      <c r="G25">
        <f>MEDIAN(TopHITS_Hub_Dyn_BR!$F$2:$F$114)</f>
        <v>193.5</v>
      </c>
      <c r="H25">
        <f>MEDIAN(TopHITS_Hub_Dyn_BR!$G$2:$G$114)</f>
        <v>196.5</v>
      </c>
      <c r="I25">
        <f>MEDIAN(TopHITS_Hub_Dyn_BR!$H$2:$H$114)</f>
        <v>133</v>
      </c>
      <c r="J25">
        <f>MEDIAN(TopHITS_Hub_Dyn_BR!$I$2:$I$114)</f>
        <v>104</v>
      </c>
      <c r="K25">
        <f>MEDIAN(TopHITS_Hub_Dyn_BR!$J$2:$J$114)</f>
        <v>65</v>
      </c>
      <c r="L25">
        <f>MEDIAN(TopHITS_Hub_Dyn_BR!$K$2:$K$114)</f>
        <v>54</v>
      </c>
      <c r="M25" t="e">
        <f>MEDIAN(TopHITS_Hub_Dyn_BR!$L$2:$L$114)</f>
        <v>#NUM!</v>
      </c>
    </row>
    <row r="26" spans="1:13" ht="12.75">
      <c r="A26" s="5"/>
      <c r="B26" s="6">
        <v>75</v>
      </c>
      <c r="C26">
        <f>PERCENTILE(TopHITS_Hub_Dyn_BR!$B$2:$B$114,$B26/100)</f>
        <v>356</v>
      </c>
      <c r="D26">
        <f>PERCENTILE(TopHITS_Hub_Dyn_BR!$C$2:$C$114,$B26/100)</f>
        <v>342</v>
      </c>
      <c r="E26">
        <f>PERCENTILE(TopHITS_Hub_Dyn_BR!$D$2:$D$114,$B26/100)</f>
        <v>275</v>
      </c>
      <c r="F26">
        <f>PERCENTILE(TopHITS_Hub_Dyn_BR!$E$2:$E$114,$B26/100)</f>
        <v>227.5</v>
      </c>
      <c r="G26">
        <f>PERCENTILE(TopHITS_Hub_Dyn_BR!$F$2:$F$114,$B26/100)</f>
        <v>269</v>
      </c>
      <c r="H26">
        <f>PERCENTILE(TopHITS_Hub_Dyn_BR!$G$2:$G$114,$B26/100)</f>
        <v>251</v>
      </c>
      <c r="I26">
        <f>PERCENTILE(TopHITS_Hub_Dyn_BR!$H$2:$H$114,$B26/100)</f>
        <v>170.5</v>
      </c>
      <c r="J26">
        <f>PERCENTILE(TopHITS_Hub_Dyn_BR!$I$2:$I$114,$B26/100)</f>
        <v>400.25</v>
      </c>
      <c r="K26">
        <f>PERCENTILE(TopHITS_Hub_Dyn_BR!$J$2:$J$114,$B26/100)</f>
        <v>71.5</v>
      </c>
      <c r="L26">
        <f>PERCENTILE(TopHITS_Hub_Dyn_BR!$K$2:$K$114,$B26/100)</f>
        <v>54</v>
      </c>
      <c r="M26" t="e">
        <f>PERCENTILE(TopHITS_Hub_Dyn_BR!$L$2:$L$114,$B26/100)</f>
        <v>#NUM!</v>
      </c>
    </row>
    <row r="27" spans="1:13" ht="12.75">
      <c r="A27" s="5">
        <f>MAX(C27:M27)</f>
        <v>4748</v>
      </c>
      <c r="B27" s="3" t="s">
        <v>3</v>
      </c>
      <c r="C27">
        <f>MAX(TopHITS_Hub_Dyn_BR!$B$2:$B$114)</f>
        <v>4748</v>
      </c>
      <c r="D27">
        <f>MAX(TopHITS_Hub_Dyn_BR!$C$2:$C$114)</f>
        <v>4268</v>
      </c>
      <c r="E27">
        <f>MAX(TopHITS_Hub_Dyn_BR!$D$2:$D$114)</f>
        <v>3788</v>
      </c>
      <c r="F27">
        <f>MAX(TopHITS_Hub_Dyn_BR!$E$2:$E$114)</f>
        <v>3206</v>
      </c>
      <c r="G27">
        <f>MAX(TopHITS_Hub_Dyn_BR!$F$2:$F$114)</f>
        <v>2703</v>
      </c>
      <c r="H27">
        <f>MAX(TopHITS_Hub_Dyn_BR!$G$2:$G$114)</f>
        <v>969</v>
      </c>
      <c r="I27">
        <f>MAX(TopHITS_Hub_Dyn_BR!$H$2:$H$114)</f>
        <v>1697</v>
      </c>
      <c r="J27">
        <f>MAX(TopHITS_Hub_Dyn_BR!$I$2:$I$114)</f>
        <v>1259</v>
      </c>
      <c r="K27">
        <f>MAX(TopHITS_Hub_Dyn_BR!$J$2:$J$114)</f>
        <v>78</v>
      </c>
      <c r="L27">
        <f>MAX(TopHITS_Hub_Dyn_BR!$K$2:$K$114)</f>
        <v>54</v>
      </c>
      <c r="M27">
        <f>MAX(TopHITS_Hub_Dyn_BR!$L$2:$L$114)</f>
        <v>0</v>
      </c>
    </row>
    <row r="28" spans="1:13" ht="12.75">
      <c r="A28" s="5"/>
      <c r="B28" s="3" t="s">
        <v>4</v>
      </c>
      <c r="C28">
        <f>AVERAGE(TopHITS_Hub_Dyn_BR!$B$2:$B$114)</f>
        <v>580.1282051282051</v>
      </c>
      <c r="D28">
        <f>AVERAGE(TopHITS_Hub_Dyn_BR!$C$2:$C$114)</f>
        <v>594.741935483871</v>
      </c>
      <c r="E28">
        <f>AVERAGE(TopHITS_Hub_Dyn_BR!$D$2:$D$114)</f>
        <v>525.2916666666666</v>
      </c>
      <c r="F28">
        <f>AVERAGE(TopHITS_Hub_Dyn_BR!$E$2:$E$114)</f>
        <v>340.2</v>
      </c>
      <c r="G28">
        <f>AVERAGE(TopHITS_Hub_Dyn_BR!$F$2:$F$114)</f>
        <v>420.35714285714283</v>
      </c>
      <c r="H28">
        <f>AVERAGE(TopHITS_Hub_Dyn_BR!$G$2:$G$114)</f>
        <v>256.7</v>
      </c>
      <c r="I28">
        <f>AVERAGE(TopHITS_Hub_Dyn_BR!$H$2:$H$114)</f>
        <v>332.85714285714283</v>
      </c>
      <c r="J28">
        <f>AVERAGE(TopHITS_Hub_Dyn_BR!$I$2:$I$114)</f>
        <v>390.25</v>
      </c>
      <c r="K28">
        <f>AVERAGE(TopHITS_Hub_Dyn_BR!$J$2:$J$114)</f>
        <v>67.33333333333333</v>
      </c>
      <c r="L28">
        <f>AVERAGE(TopHITS_Hub_Dyn_BR!$K$2:$K$114)</f>
        <v>54</v>
      </c>
      <c r="M28" t="e">
        <f>AVERAGE(TopHITS_Hub_Dyn_BR!$L$2:$L$114)</f>
        <v>#DIV/0!</v>
      </c>
    </row>
    <row r="29" spans="1:13" ht="12.75">
      <c r="A29" s="5"/>
      <c r="B29" s="3" t="s">
        <v>5</v>
      </c>
      <c r="C29">
        <f>STDEV(TopHITS_Hub_Dyn_BR!$B$2:$B$114)</f>
        <v>1138.470284370243</v>
      </c>
      <c r="D29">
        <f>STDEV(TopHITS_Hub_Dyn_BR!$C$2:$C$114)</f>
        <v>1135.9023129284178</v>
      </c>
      <c r="E29">
        <f>STDEV(TopHITS_Hub_Dyn_BR!$D$2:$D$114)</f>
        <v>1047.2448108444269</v>
      </c>
      <c r="F29">
        <f>STDEV(TopHITS_Hub_Dyn_BR!$E$2:$E$114)</f>
        <v>738.7445680626729</v>
      </c>
      <c r="G29">
        <f>STDEV(TopHITS_Hub_Dyn_BR!$F$2:$F$114)</f>
        <v>722.2626421017663</v>
      </c>
      <c r="H29">
        <f>STDEV(TopHITS_Hub_Dyn_BR!$G$2:$G$114)</f>
        <v>276.53452667694944</v>
      </c>
      <c r="I29">
        <f>STDEV(TopHITS_Hub_Dyn_BR!$H$2:$H$114)</f>
        <v>604.7328414463775</v>
      </c>
      <c r="J29">
        <f>STDEV(TopHITS_Hub_Dyn_BR!$I$2:$I$114)</f>
        <v>579.2434001925845</v>
      </c>
      <c r="K29">
        <f>STDEV(TopHITS_Hub_Dyn_BR!$J$2:$J$114)</f>
        <v>9.712534856222295</v>
      </c>
      <c r="L29" t="e">
        <f>STDEV(TopHITS_Hub_Dyn_BR!$K$2:$K$114)</f>
        <v>#DIV/0!</v>
      </c>
      <c r="M29" t="e">
        <f>STDEV(TopHITS_Hub_Dyn_BR!$L$2:$L$114)</f>
        <v>#DIV/0!</v>
      </c>
    </row>
    <row r="30" spans="1:13" ht="12.75">
      <c r="A30" s="5">
        <v>0.01</v>
      </c>
      <c r="B30" s="4" t="s">
        <v>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7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1</v>
      </c>
      <c r="F31" s="5">
        <f t="shared" si="0"/>
        <v>1</v>
      </c>
      <c r="G31" s="5">
        <f t="shared" si="0"/>
        <v>2</v>
      </c>
      <c r="H31" s="5">
        <f t="shared" si="0"/>
        <v>15</v>
      </c>
      <c r="I31" s="5">
        <f t="shared" si="0"/>
        <v>13</v>
      </c>
      <c r="J31" s="5">
        <f t="shared" si="0"/>
        <v>94</v>
      </c>
      <c r="K31" s="5">
        <f t="shared" si="0"/>
        <v>59</v>
      </c>
      <c r="L31" s="5">
        <f t="shared" si="0"/>
        <v>54</v>
      </c>
      <c r="M31" s="5">
        <f t="shared" si="0"/>
        <v>0</v>
      </c>
    </row>
    <row r="32" spans="1:13" ht="12.75">
      <c r="A32" s="5"/>
      <c r="B32" s="4" t="s">
        <v>8</v>
      </c>
      <c r="C32" s="5">
        <f aca="true" t="shared" si="1" ref="C32:M32">IF(C24&gt;0,IF(C23&gt;0,C24-C23,C24),0)</f>
        <v>62.5</v>
      </c>
      <c r="D32" s="5">
        <f t="shared" si="1"/>
        <v>49</v>
      </c>
      <c r="E32" s="5">
        <f t="shared" si="1"/>
        <v>69</v>
      </c>
      <c r="F32" s="5">
        <f t="shared" si="1"/>
        <v>55.5</v>
      </c>
      <c r="G32" s="5">
        <f t="shared" si="1"/>
        <v>90.75</v>
      </c>
      <c r="H32" s="5">
        <f t="shared" si="1"/>
        <v>82</v>
      </c>
      <c r="I32" s="5">
        <f t="shared" si="1"/>
        <v>60</v>
      </c>
      <c r="J32" s="5">
        <f t="shared" si="1"/>
        <v>0</v>
      </c>
      <c r="K32" s="5">
        <f t="shared" si="1"/>
        <v>3</v>
      </c>
      <c r="L32" s="5">
        <f t="shared" si="1"/>
        <v>0</v>
      </c>
      <c r="M32" s="5" t="e">
        <f t="shared" si="1"/>
        <v>#NUM!</v>
      </c>
    </row>
    <row r="33" spans="1:13" ht="12.75">
      <c r="A33" s="5"/>
      <c r="B33" s="4" t="s">
        <v>9</v>
      </c>
      <c r="C33" s="5">
        <f aca="true" t="shared" si="2" ref="C33:M33">IF(AND(C25&gt;C24,C25&gt;0),C25-IF(C24&gt;0,C24,0)-IF(C26&gt;C25,C30/2,0),0)</f>
        <v>127.5</v>
      </c>
      <c r="D33" s="5">
        <f t="shared" si="2"/>
        <v>122</v>
      </c>
      <c r="E33" s="5">
        <f t="shared" si="2"/>
        <v>73.5</v>
      </c>
      <c r="F33" s="5">
        <f t="shared" si="2"/>
        <v>52.5</v>
      </c>
      <c r="G33" s="5">
        <f t="shared" si="2"/>
        <v>100.75</v>
      </c>
      <c r="H33" s="5">
        <f t="shared" si="2"/>
        <v>99.5</v>
      </c>
      <c r="I33" s="5">
        <f t="shared" si="2"/>
        <v>60</v>
      </c>
      <c r="J33" s="5">
        <f t="shared" si="2"/>
        <v>10</v>
      </c>
      <c r="K33" s="5">
        <f t="shared" si="2"/>
        <v>3</v>
      </c>
      <c r="L33" s="5">
        <f t="shared" si="2"/>
        <v>0</v>
      </c>
      <c r="M33" s="5" t="e">
        <f t="shared" si="2"/>
        <v>#NUM!</v>
      </c>
    </row>
    <row r="34" spans="1:13" ht="12.75">
      <c r="A34" s="5"/>
      <c r="B34" s="4" t="s">
        <v>2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10</v>
      </c>
      <c r="C35" s="5">
        <f aca="true" t="shared" si="4" ref="C35:M35">IF(AND(C26&gt;C25,C26&gt;0),C26-IF(C25&gt;0,C25+IF(C25&gt;C24,C30/2,0),0),0)</f>
        <v>165</v>
      </c>
      <c r="D35" s="5">
        <f t="shared" si="4"/>
        <v>170</v>
      </c>
      <c r="E35" s="5">
        <f t="shared" si="4"/>
        <v>131.5</v>
      </c>
      <c r="F35" s="5">
        <f t="shared" si="4"/>
        <v>118.5</v>
      </c>
      <c r="G35" s="5">
        <f t="shared" si="4"/>
        <v>75.5</v>
      </c>
      <c r="H35" s="5">
        <f t="shared" si="4"/>
        <v>54.5</v>
      </c>
      <c r="I35" s="5">
        <f t="shared" si="4"/>
        <v>37.5</v>
      </c>
      <c r="J35" s="5">
        <f t="shared" si="4"/>
        <v>296.25</v>
      </c>
      <c r="K35" s="5">
        <f t="shared" si="4"/>
        <v>6.5</v>
      </c>
      <c r="L35" s="5">
        <f t="shared" si="4"/>
        <v>0</v>
      </c>
      <c r="M35" s="5" t="e">
        <f t="shared" si="4"/>
        <v>#NUM!</v>
      </c>
    </row>
    <row r="36" spans="1:13" ht="12.75">
      <c r="A36" s="5"/>
      <c r="B36" s="4" t="s">
        <v>11</v>
      </c>
      <c r="C36" s="5">
        <f aca="true" t="shared" si="5" ref="C36:M36">IF(C27&gt;0,IF(C26&gt;0,C27-C26,C27),0)</f>
        <v>4392</v>
      </c>
      <c r="D36" s="5">
        <f t="shared" si="5"/>
        <v>3926</v>
      </c>
      <c r="E36" s="5">
        <f t="shared" si="5"/>
        <v>3513</v>
      </c>
      <c r="F36" s="5">
        <f t="shared" si="5"/>
        <v>2978.5</v>
      </c>
      <c r="G36" s="5">
        <f t="shared" si="5"/>
        <v>2434</v>
      </c>
      <c r="H36" s="5">
        <f t="shared" si="5"/>
        <v>718</v>
      </c>
      <c r="I36" s="5">
        <f t="shared" si="5"/>
        <v>1526.5</v>
      </c>
      <c r="J36" s="5">
        <f t="shared" si="5"/>
        <v>858.75</v>
      </c>
      <c r="K36" s="5">
        <f t="shared" si="5"/>
        <v>6.5</v>
      </c>
      <c r="L36" s="5">
        <f t="shared" si="5"/>
        <v>0</v>
      </c>
      <c r="M36" s="5">
        <f t="shared" si="5"/>
        <v>0</v>
      </c>
    </row>
    <row r="37" spans="1:13" ht="12.75">
      <c r="A37" s="5"/>
      <c r="B37" s="4" t="s">
        <v>12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13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14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15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16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17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18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19</v>
      </c>
      <c r="C44" s="5">
        <f aca="true" t="shared" si="12" ref="C44:M44">C24-C23</f>
        <v>62.5</v>
      </c>
      <c r="D44" s="5">
        <f t="shared" si="12"/>
        <v>49</v>
      </c>
      <c r="E44" s="5">
        <f t="shared" si="12"/>
        <v>69</v>
      </c>
      <c r="F44" s="5">
        <f t="shared" si="12"/>
        <v>55.5</v>
      </c>
      <c r="G44" s="5">
        <f t="shared" si="12"/>
        <v>90.75</v>
      </c>
      <c r="H44" s="5">
        <f t="shared" si="12"/>
        <v>82</v>
      </c>
      <c r="I44" s="5">
        <f t="shared" si="12"/>
        <v>60</v>
      </c>
      <c r="J44" s="5">
        <f t="shared" si="12"/>
        <v>0</v>
      </c>
      <c r="K44" s="5">
        <f t="shared" si="12"/>
        <v>3</v>
      </c>
      <c r="L44" s="5">
        <f t="shared" si="12"/>
        <v>0</v>
      </c>
      <c r="M44" s="5" t="e">
        <f t="shared" si="12"/>
        <v>#NUM!</v>
      </c>
    </row>
    <row r="45" spans="1:13" ht="12.75">
      <c r="A45" s="5"/>
      <c r="B45" s="4" t="s">
        <v>20</v>
      </c>
      <c r="C45" s="5">
        <f aca="true" t="shared" si="13" ref="C45:M45">C28</f>
        <v>580.1282051282051</v>
      </c>
      <c r="D45" s="5">
        <f t="shared" si="13"/>
        <v>594.741935483871</v>
      </c>
      <c r="E45" s="5">
        <f t="shared" si="13"/>
        <v>525.2916666666666</v>
      </c>
      <c r="F45" s="5">
        <f t="shared" si="13"/>
        <v>340.2</v>
      </c>
      <c r="G45" s="5">
        <f t="shared" si="13"/>
        <v>420.35714285714283</v>
      </c>
      <c r="H45" s="5">
        <f t="shared" si="13"/>
        <v>256.7</v>
      </c>
      <c r="I45" s="5">
        <f t="shared" si="13"/>
        <v>332.85714285714283</v>
      </c>
      <c r="J45" s="5">
        <f t="shared" si="13"/>
        <v>390.25</v>
      </c>
      <c r="K45" s="5">
        <f t="shared" si="13"/>
        <v>67.33333333333333</v>
      </c>
      <c r="L45" s="5">
        <f t="shared" si="13"/>
        <v>54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C43" sqref="C43:M43"/>
    </sheetView>
  </sheetViews>
  <sheetFormatPr defaultColWidth="9.140625" defaultRowHeight="12.75"/>
  <sheetData>
    <row r="21" spans="3:13" ht="12.75">
      <c r="C21" s="7">
        <f>BottomHITS_Hub_Dyn_BR!$B$1</f>
        <v>0</v>
      </c>
      <c r="D21" s="7">
        <f>BottomHITS_Hub_Dyn_BR!$C$1</f>
        <v>0.1</v>
      </c>
      <c r="E21" s="7">
        <f>BottomHITS_Hub_Dyn_BR!$D$1</f>
        <v>0.2</v>
      </c>
      <c r="F21" s="7">
        <f>BottomHITS_Hub_Dyn_BR!$E$1</f>
        <v>0.3</v>
      </c>
      <c r="G21" s="7">
        <f>BottomHITS_Hub_Dyn_BR!$F$1</f>
        <v>0.4</v>
      </c>
      <c r="H21" s="7">
        <f>BottomHITS_Hub_Dyn_BR!$G$1</f>
        <v>0.5</v>
      </c>
      <c r="I21" s="7">
        <f>BottomHITS_Hub_Dyn_BR!$H$1</f>
        <v>0.6</v>
      </c>
      <c r="J21" s="7">
        <f>BottomHITS_Hub_Dyn_BR!$I$1</f>
        <v>0.7</v>
      </c>
      <c r="K21" s="7">
        <f>BottomHITS_Hub_Dyn_BR!$J$1</f>
        <v>0.8</v>
      </c>
      <c r="L21" s="7">
        <f>BottomHITS_Hub_Dyn_BR!$K$1</f>
        <v>0.9</v>
      </c>
      <c r="M21" s="7">
        <f>BottomHITS_Hub_Dyn_BR!$L$1</f>
        <v>1</v>
      </c>
    </row>
    <row r="22" spans="1:13" ht="12.75">
      <c r="A22" s="5"/>
      <c r="B22" s="3" t="s">
        <v>0</v>
      </c>
      <c r="C22">
        <f>COUNT(BottomHITS_Hub_Dyn_BR!$B$2:$B$114)</f>
        <v>39</v>
      </c>
      <c r="D22">
        <f>COUNT(BottomHITS_Hub_Dyn_BR!$C$2:$C$114)</f>
        <v>39</v>
      </c>
      <c r="E22">
        <f>COUNT(BottomHITS_Hub_Dyn_BR!$D$2:$D$114)</f>
        <v>39</v>
      </c>
      <c r="F22">
        <f>COUNT(BottomHITS_Hub_Dyn_BR!$E$2:$E$114)</f>
        <v>39</v>
      </c>
      <c r="G22">
        <f>COUNT(BottomHITS_Hub_Dyn_BR!$F$2:$F$114)</f>
        <v>38</v>
      </c>
      <c r="H22">
        <f>COUNT(BottomHITS_Hub_Dyn_BR!$G$2:$G$114)</f>
        <v>38</v>
      </c>
      <c r="I22">
        <f>COUNT(BottomHITS_Hub_Dyn_BR!$H$2:$H$114)</f>
        <v>36</v>
      </c>
      <c r="J22">
        <f>COUNT(BottomHITS_Hub_Dyn_BR!$I$2:$I$114)</f>
        <v>27</v>
      </c>
      <c r="K22">
        <f>COUNT(BottomHITS_Hub_Dyn_BR!$J$2:$J$114)</f>
        <v>22</v>
      </c>
      <c r="L22">
        <f>COUNT(BottomHITS_Hub_Dyn_BR!$K$2:$K$114)</f>
        <v>13</v>
      </c>
      <c r="M22">
        <f>COUNT(BottomHITS_Hub_Dyn_BR!$L$2:$L$114)</f>
        <v>0</v>
      </c>
    </row>
    <row r="23" spans="1:13" ht="12.75">
      <c r="A23" s="5">
        <f>MIN(C23:M23)</f>
        <v>0</v>
      </c>
      <c r="B23" s="3" t="s">
        <v>1</v>
      </c>
      <c r="C23">
        <f>MIN(BottomHITS_Hub_Dyn_BR!$B$2:$B$114)</f>
        <v>1</v>
      </c>
      <c r="D23">
        <f>MIN(BottomHITS_Hub_Dyn_BR!$C$2:$C$114)</f>
        <v>1</v>
      </c>
      <c r="E23">
        <f>MIN(BottomHITS_Hub_Dyn_BR!$D$2:$D$114)</f>
        <v>1</v>
      </c>
      <c r="F23">
        <f>MIN(BottomHITS_Hub_Dyn_BR!$E$2:$E$114)</f>
        <v>1</v>
      </c>
      <c r="G23">
        <f>MIN(BottomHITS_Hub_Dyn_BR!$F$2:$F$114)</f>
        <v>1</v>
      </c>
      <c r="H23">
        <f>MIN(BottomHITS_Hub_Dyn_BR!$G$2:$G$114)</f>
        <v>1</v>
      </c>
      <c r="I23">
        <f>MIN(BottomHITS_Hub_Dyn_BR!$H$2:$H$114)</f>
        <v>1</v>
      </c>
      <c r="J23">
        <f>MIN(BottomHITS_Hub_Dyn_BR!$I$2:$I$114)</f>
        <v>1</v>
      </c>
      <c r="K23">
        <f>MIN(BottomHITS_Hub_Dyn_BR!$J$2:$J$114)</f>
        <v>1</v>
      </c>
      <c r="L23">
        <f>MIN(BottomHITS_Hub_Dyn_BR!$K$2:$K$114)</f>
        <v>6</v>
      </c>
      <c r="M23">
        <f>MIN(BottomHITS_Hub_Dyn_BR!$L$2:$L$114)</f>
        <v>0</v>
      </c>
    </row>
    <row r="24" spans="1:13" ht="12.75">
      <c r="A24" s="5"/>
      <c r="B24" s="6">
        <v>25</v>
      </c>
      <c r="C24">
        <f>PERCENTILE(BottomHITS_Hub_Dyn_BR!$B$2:$B$114,$B24/100)</f>
        <v>63.5</v>
      </c>
      <c r="D24">
        <f>PERCENTILE(BottomHITS_Hub_Dyn_BR!$C$2:$C$114,$B24/100)</f>
        <v>61</v>
      </c>
      <c r="E24">
        <f>PERCENTILE(BottomHITS_Hub_Dyn_BR!$D$2:$D$114,$B24/100)</f>
        <v>57</v>
      </c>
      <c r="F24">
        <f>PERCENTILE(BottomHITS_Hub_Dyn_BR!$E$2:$E$114,$B24/100)</f>
        <v>50</v>
      </c>
      <c r="G24">
        <f>PERCENTILE(BottomHITS_Hub_Dyn_BR!$F$2:$F$114,$B24/100)</f>
        <v>47.25</v>
      </c>
      <c r="H24">
        <f>PERCENTILE(BottomHITS_Hub_Dyn_BR!$G$2:$G$114,$B24/100)</f>
        <v>39</v>
      </c>
      <c r="I24">
        <f>PERCENTILE(BottomHITS_Hub_Dyn_BR!$H$2:$H$114,$B24/100)</f>
        <v>35</v>
      </c>
      <c r="J24">
        <f>PERCENTILE(BottomHITS_Hub_Dyn_BR!$I$2:$I$114,$B24/100)</f>
        <v>24</v>
      </c>
      <c r="K24">
        <f>PERCENTILE(BottomHITS_Hub_Dyn_BR!$J$2:$J$114,$B24/100)</f>
        <v>21.5</v>
      </c>
      <c r="L24">
        <f>PERCENTILE(BottomHITS_Hub_Dyn_BR!$K$2:$K$114,$B24/100)</f>
        <v>18</v>
      </c>
      <c r="M24" t="e">
        <f>PERCENTILE(BottomHITS_Hub_Dyn_BR!$L$2:$L$114,$B24/100)</f>
        <v>#NUM!</v>
      </c>
    </row>
    <row r="25" spans="1:13" ht="12.75">
      <c r="A25" s="5">
        <f>A27-A23</f>
        <v>4748</v>
      </c>
      <c r="B25" s="3" t="s">
        <v>2</v>
      </c>
      <c r="C25">
        <f>MEDIAN(BottomHITS_Hub_Dyn_BR!$B$2:$B$114)</f>
        <v>191</v>
      </c>
      <c r="D25">
        <f>MEDIAN(BottomHITS_Hub_Dyn_BR!$C$2:$C$114)</f>
        <v>179</v>
      </c>
      <c r="E25">
        <f>MEDIAN(BottomHITS_Hub_Dyn_BR!$D$2:$D$114)</f>
        <v>165</v>
      </c>
      <c r="F25">
        <f>MEDIAN(BottomHITS_Hub_Dyn_BR!$E$2:$E$114)</f>
        <v>152</v>
      </c>
      <c r="G25">
        <f>MEDIAN(BottomHITS_Hub_Dyn_BR!$F$2:$F$114)</f>
        <v>121.5</v>
      </c>
      <c r="H25">
        <f>MEDIAN(BottomHITS_Hub_Dyn_BR!$G$2:$G$114)</f>
        <v>110.5</v>
      </c>
      <c r="I25">
        <f>MEDIAN(BottomHITS_Hub_Dyn_BR!$H$2:$H$114)</f>
        <v>87</v>
      </c>
      <c r="J25">
        <f>MEDIAN(BottomHITS_Hub_Dyn_BR!$I$2:$I$114)</f>
        <v>76</v>
      </c>
      <c r="K25">
        <f>MEDIAN(BottomHITS_Hub_Dyn_BR!$J$2:$J$114)</f>
        <v>55.5</v>
      </c>
      <c r="L25">
        <f>MEDIAN(BottomHITS_Hub_Dyn_BR!$K$2:$K$114)</f>
        <v>41</v>
      </c>
      <c r="M25" t="e">
        <f>MEDIAN(BottomHITS_Hub_Dyn_BR!$L$2:$L$114)</f>
        <v>#NUM!</v>
      </c>
    </row>
    <row r="26" spans="1:13" ht="12.75">
      <c r="A26" s="5"/>
      <c r="B26" s="6">
        <v>75</v>
      </c>
      <c r="C26">
        <f>PERCENTILE(BottomHITS_Hub_Dyn_BR!$B$2:$B$114,$B26/100)</f>
        <v>356</v>
      </c>
      <c r="D26">
        <f>PERCENTILE(BottomHITS_Hub_Dyn_BR!$C$2:$C$114,$B26/100)</f>
        <v>333</v>
      </c>
      <c r="E26">
        <f>PERCENTILE(BottomHITS_Hub_Dyn_BR!$D$2:$D$114,$B26/100)</f>
        <v>314</v>
      </c>
      <c r="F26">
        <f>PERCENTILE(BottomHITS_Hub_Dyn_BR!$E$2:$E$114,$B26/100)</f>
        <v>273.5</v>
      </c>
      <c r="G26">
        <f>PERCENTILE(BottomHITS_Hub_Dyn_BR!$F$2:$F$114,$B26/100)</f>
        <v>240.5</v>
      </c>
      <c r="H26">
        <f>PERCENTILE(BottomHITS_Hub_Dyn_BR!$G$2:$G$114,$B26/100)</f>
        <v>207</v>
      </c>
      <c r="I26">
        <f>PERCENTILE(BottomHITS_Hub_Dyn_BR!$H$2:$H$114,$B26/100)</f>
        <v>170.25</v>
      </c>
      <c r="J26">
        <f>PERCENTILE(BottomHITS_Hub_Dyn_BR!$I$2:$I$114,$B26/100)</f>
        <v>161.5</v>
      </c>
      <c r="K26">
        <f>PERCENTILE(BottomHITS_Hub_Dyn_BR!$J$2:$J$114,$B26/100)</f>
        <v>116</v>
      </c>
      <c r="L26">
        <f>PERCENTILE(BottomHITS_Hub_Dyn_BR!$K$2:$K$114,$B26/100)</f>
        <v>89</v>
      </c>
      <c r="M26" t="e">
        <f>PERCENTILE(BottomHITS_Hub_Dyn_BR!$L$2:$L$114,$B26/100)</f>
        <v>#NUM!</v>
      </c>
    </row>
    <row r="27" spans="1:13" ht="12.75">
      <c r="A27" s="5">
        <f>MAX(C27:M27)</f>
        <v>4748</v>
      </c>
      <c r="B27" s="3" t="s">
        <v>3</v>
      </c>
      <c r="C27">
        <f>MAX(BottomHITS_Hub_Dyn_BR!$B$2:$B$114)</f>
        <v>4748</v>
      </c>
      <c r="D27">
        <f>MAX(BottomHITS_Hub_Dyn_BR!$C$2:$C$114)</f>
        <v>4270</v>
      </c>
      <c r="E27">
        <f>MAX(BottomHITS_Hub_Dyn_BR!$D$2:$D$114)</f>
        <v>3806</v>
      </c>
      <c r="F27">
        <f>MAX(BottomHITS_Hub_Dyn_BR!$E$2:$E$114)</f>
        <v>3359</v>
      </c>
      <c r="G27">
        <f>MAX(BottomHITS_Hub_Dyn_BR!$F$2:$F$114)</f>
        <v>2923</v>
      </c>
      <c r="H27">
        <f>MAX(BottomHITS_Hub_Dyn_BR!$G$2:$G$114)</f>
        <v>2444</v>
      </c>
      <c r="I27">
        <f>MAX(BottomHITS_Hub_Dyn_BR!$H$2:$H$114)</f>
        <v>1914</v>
      </c>
      <c r="J27">
        <f>MAX(BottomHITS_Hub_Dyn_BR!$I$2:$I$114)</f>
        <v>1438</v>
      </c>
      <c r="K27">
        <f>MAX(BottomHITS_Hub_Dyn_BR!$J$2:$J$114)</f>
        <v>737</v>
      </c>
      <c r="L27">
        <f>MAX(BottomHITS_Hub_Dyn_BR!$K$2:$K$114)</f>
        <v>221</v>
      </c>
      <c r="M27">
        <f>MAX(BottomHITS_Hub_Dyn_BR!$L$2:$L$114)</f>
        <v>0</v>
      </c>
    </row>
    <row r="28" spans="1:13" ht="12.75">
      <c r="A28" s="5"/>
      <c r="B28" s="3" t="s">
        <v>4</v>
      </c>
      <c r="C28">
        <f>AVERAGE(BottomHITS_Hub_Dyn_BR!$B$2:$B$114)</f>
        <v>580.1282051282051</v>
      </c>
      <c r="D28">
        <f>AVERAGE(BottomHITS_Hub_Dyn_BR!$C$2:$C$114)</f>
        <v>529.025641025641</v>
      </c>
      <c r="E28">
        <f>AVERAGE(BottomHITS_Hub_Dyn_BR!$D$2:$D$114)</f>
        <v>478.64102564102564</v>
      </c>
      <c r="F28">
        <f>AVERAGE(BottomHITS_Hub_Dyn_BR!$E$2:$E$114)</f>
        <v>425.43589743589746</v>
      </c>
      <c r="G28">
        <f>AVERAGE(BottomHITS_Hub_Dyn_BR!$F$2:$F$114)</f>
        <v>375.5</v>
      </c>
      <c r="H28">
        <f>AVERAGE(BottomHITS_Hub_Dyn_BR!$G$2:$G$114)</f>
        <v>318.7105263157895</v>
      </c>
      <c r="I28">
        <f>AVERAGE(BottomHITS_Hub_Dyn_BR!$H$2:$H$114)</f>
        <v>218.63888888888889</v>
      </c>
      <c r="J28">
        <f>AVERAGE(BottomHITS_Hub_Dyn_BR!$I$2:$I$114)</f>
        <v>202.33333333333334</v>
      </c>
      <c r="K28">
        <f>AVERAGE(BottomHITS_Hub_Dyn_BR!$J$2:$J$114)</f>
        <v>116.18181818181819</v>
      </c>
      <c r="L28">
        <f>AVERAGE(BottomHITS_Hub_Dyn_BR!$K$2:$K$114)</f>
        <v>67.76923076923077</v>
      </c>
      <c r="M28" t="e">
        <f>AVERAGE(BottomHITS_Hub_Dyn_BR!$L$2:$L$114)</f>
        <v>#DIV/0!</v>
      </c>
    </row>
    <row r="29" spans="1:13" ht="12.75">
      <c r="A29" s="5"/>
      <c r="B29" s="3" t="s">
        <v>5</v>
      </c>
      <c r="C29">
        <f>STDEV(BottomHITS_Hub_Dyn_BR!$B$2:$B$114)</f>
        <v>1138.470284370243</v>
      </c>
      <c r="D29">
        <f>STDEV(BottomHITS_Hub_Dyn_BR!$C$2:$C$114)</f>
        <v>1029.2363670825262</v>
      </c>
      <c r="E29">
        <f>STDEV(BottomHITS_Hub_Dyn_BR!$D$2:$D$114)</f>
        <v>923.0332857994111</v>
      </c>
      <c r="F29">
        <f>STDEV(BottomHITS_Hub_Dyn_BR!$E$2:$E$114)</f>
        <v>816.2486655061807</v>
      </c>
      <c r="G29">
        <f>STDEV(BottomHITS_Hub_Dyn_BR!$F$2:$F$114)</f>
        <v>714.8014182747314</v>
      </c>
      <c r="H29">
        <f>STDEV(BottomHITS_Hub_Dyn_BR!$G$2:$G$114)</f>
        <v>597.6028649617791</v>
      </c>
      <c r="I29">
        <f>STDEV(BottomHITS_Hub_Dyn_BR!$H$2:$H$114)</f>
        <v>397.1765460474205</v>
      </c>
      <c r="J29">
        <f>STDEV(BottomHITS_Hub_Dyn_BR!$I$2:$I$114)</f>
        <v>342.5592593316464</v>
      </c>
      <c r="K29">
        <f>STDEV(BottomHITS_Hub_Dyn_BR!$J$2:$J$114)</f>
        <v>174.0477866410028</v>
      </c>
      <c r="L29">
        <f>STDEV(BottomHITS_Hub_Dyn_BR!$K$2:$K$114)</f>
        <v>68.3473406531591</v>
      </c>
      <c r="M29" t="e">
        <f>STDEV(BottomHITS_Hub_Dyn_BR!$L$2:$L$114)</f>
        <v>#DIV/0!</v>
      </c>
    </row>
    <row r="30" spans="1:13" ht="12.75">
      <c r="A30" s="5">
        <v>0.01</v>
      </c>
      <c r="B30" s="4" t="s">
        <v>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7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1</v>
      </c>
      <c r="F31" s="5">
        <f t="shared" si="0"/>
        <v>1</v>
      </c>
      <c r="G31" s="5">
        <f t="shared" si="0"/>
        <v>1</v>
      </c>
      <c r="H31" s="5">
        <f t="shared" si="0"/>
        <v>1</v>
      </c>
      <c r="I31" s="5">
        <f t="shared" si="0"/>
        <v>1</v>
      </c>
      <c r="J31" s="5">
        <f t="shared" si="0"/>
        <v>1</v>
      </c>
      <c r="K31" s="5">
        <f t="shared" si="0"/>
        <v>1</v>
      </c>
      <c r="L31" s="5">
        <f t="shared" si="0"/>
        <v>6</v>
      </c>
      <c r="M31" s="5">
        <f t="shared" si="0"/>
        <v>0</v>
      </c>
    </row>
    <row r="32" spans="1:13" ht="12.75">
      <c r="A32" s="5"/>
      <c r="B32" s="4" t="s">
        <v>8</v>
      </c>
      <c r="C32" s="5">
        <f aca="true" t="shared" si="1" ref="C32:M32">IF(C24&gt;0,IF(C23&gt;0,C24-C23,C24),0)</f>
        <v>62.5</v>
      </c>
      <c r="D32" s="5">
        <f t="shared" si="1"/>
        <v>60</v>
      </c>
      <c r="E32" s="5">
        <f t="shared" si="1"/>
        <v>56</v>
      </c>
      <c r="F32" s="5">
        <f t="shared" si="1"/>
        <v>49</v>
      </c>
      <c r="G32" s="5">
        <f t="shared" si="1"/>
        <v>46.25</v>
      </c>
      <c r="H32" s="5">
        <f t="shared" si="1"/>
        <v>38</v>
      </c>
      <c r="I32" s="5">
        <f t="shared" si="1"/>
        <v>34</v>
      </c>
      <c r="J32" s="5">
        <f t="shared" si="1"/>
        <v>23</v>
      </c>
      <c r="K32" s="5">
        <f t="shared" si="1"/>
        <v>20.5</v>
      </c>
      <c r="L32" s="5">
        <f t="shared" si="1"/>
        <v>12</v>
      </c>
      <c r="M32" s="5" t="e">
        <f t="shared" si="1"/>
        <v>#NUM!</v>
      </c>
    </row>
    <row r="33" spans="1:13" ht="12.75">
      <c r="A33" s="5"/>
      <c r="B33" s="4" t="s">
        <v>9</v>
      </c>
      <c r="C33" s="5">
        <f aca="true" t="shared" si="2" ref="C33:M33">IF(AND(C25&gt;C24,C25&gt;0),C25-IF(C24&gt;0,C24,0)-IF(C26&gt;C25,C30/2,0),0)</f>
        <v>127.5</v>
      </c>
      <c r="D33" s="5">
        <f t="shared" si="2"/>
        <v>118</v>
      </c>
      <c r="E33" s="5">
        <f t="shared" si="2"/>
        <v>108</v>
      </c>
      <c r="F33" s="5">
        <f t="shared" si="2"/>
        <v>102</v>
      </c>
      <c r="G33" s="5">
        <f t="shared" si="2"/>
        <v>74.25</v>
      </c>
      <c r="H33" s="5">
        <f t="shared" si="2"/>
        <v>71.5</v>
      </c>
      <c r="I33" s="5">
        <f t="shared" si="2"/>
        <v>52</v>
      </c>
      <c r="J33" s="5">
        <f t="shared" si="2"/>
        <v>52</v>
      </c>
      <c r="K33" s="5">
        <f t="shared" si="2"/>
        <v>34</v>
      </c>
      <c r="L33" s="5">
        <f t="shared" si="2"/>
        <v>23</v>
      </c>
      <c r="M33" s="5" t="e">
        <f t="shared" si="2"/>
        <v>#NUM!</v>
      </c>
    </row>
    <row r="34" spans="1:13" ht="12.75">
      <c r="A34" s="5"/>
      <c r="B34" s="4" t="s">
        <v>2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10</v>
      </c>
      <c r="C35" s="5">
        <f aca="true" t="shared" si="4" ref="C35:M35">IF(AND(C26&gt;C25,C26&gt;0),C26-IF(C25&gt;0,C25+IF(C25&gt;C24,C30/2,0),0),0)</f>
        <v>165</v>
      </c>
      <c r="D35" s="5">
        <f t="shared" si="4"/>
        <v>154</v>
      </c>
      <c r="E35" s="5">
        <f t="shared" si="4"/>
        <v>149</v>
      </c>
      <c r="F35" s="5">
        <f t="shared" si="4"/>
        <v>121.5</v>
      </c>
      <c r="G35" s="5">
        <f t="shared" si="4"/>
        <v>119</v>
      </c>
      <c r="H35" s="5">
        <f t="shared" si="4"/>
        <v>96.5</v>
      </c>
      <c r="I35" s="5">
        <f t="shared" si="4"/>
        <v>83.25</v>
      </c>
      <c r="J35" s="5">
        <f t="shared" si="4"/>
        <v>85.5</v>
      </c>
      <c r="K35" s="5">
        <f t="shared" si="4"/>
        <v>60.5</v>
      </c>
      <c r="L35" s="5">
        <f t="shared" si="4"/>
        <v>48</v>
      </c>
      <c r="M35" s="5" t="e">
        <f t="shared" si="4"/>
        <v>#NUM!</v>
      </c>
    </row>
    <row r="36" spans="1:13" ht="12.75">
      <c r="A36" s="5"/>
      <c r="B36" s="4" t="s">
        <v>11</v>
      </c>
      <c r="C36" s="5">
        <f aca="true" t="shared" si="5" ref="C36:M36">IF(C27&gt;0,IF(C26&gt;0,C27-C26,C27),0)</f>
        <v>4392</v>
      </c>
      <c r="D36" s="5">
        <f t="shared" si="5"/>
        <v>3937</v>
      </c>
      <c r="E36" s="5">
        <f t="shared" si="5"/>
        <v>3492</v>
      </c>
      <c r="F36" s="5">
        <f t="shared" si="5"/>
        <v>3085.5</v>
      </c>
      <c r="G36" s="5">
        <f t="shared" si="5"/>
        <v>2682.5</v>
      </c>
      <c r="H36" s="5">
        <f t="shared" si="5"/>
        <v>2237</v>
      </c>
      <c r="I36" s="5">
        <f t="shared" si="5"/>
        <v>1743.75</v>
      </c>
      <c r="J36" s="5">
        <f t="shared" si="5"/>
        <v>1276.5</v>
      </c>
      <c r="K36" s="5">
        <f t="shared" si="5"/>
        <v>621</v>
      </c>
      <c r="L36" s="5">
        <f t="shared" si="5"/>
        <v>132</v>
      </c>
      <c r="M36" s="5">
        <f t="shared" si="5"/>
        <v>0</v>
      </c>
    </row>
    <row r="37" spans="1:13" ht="12.75">
      <c r="A37" s="5"/>
      <c r="B37" s="4" t="s">
        <v>12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13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14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15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16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17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18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19</v>
      </c>
      <c r="C44" s="5">
        <f aca="true" t="shared" si="12" ref="C44:M44">C24-C23</f>
        <v>62.5</v>
      </c>
      <c r="D44" s="5">
        <f t="shared" si="12"/>
        <v>60</v>
      </c>
      <c r="E44" s="5">
        <f t="shared" si="12"/>
        <v>56</v>
      </c>
      <c r="F44" s="5">
        <f t="shared" si="12"/>
        <v>49</v>
      </c>
      <c r="G44" s="5">
        <f t="shared" si="12"/>
        <v>46.25</v>
      </c>
      <c r="H44" s="5">
        <f t="shared" si="12"/>
        <v>38</v>
      </c>
      <c r="I44" s="5">
        <f t="shared" si="12"/>
        <v>34</v>
      </c>
      <c r="J44" s="5">
        <f t="shared" si="12"/>
        <v>23</v>
      </c>
      <c r="K44" s="5">
        <f t="shared" si="12"/>
        <v>20.5</v>
      </c>
      <c r="L44" s="5">
        <f t="shared" si="12"/>
        <v>12</v>
      </c>
      <c r="M44" s="5" t="e">
        <f t="shared" si="12"/>
        <v>#NUM!</v>
      </c>
    </row>
    <row r="45" spans="1:13" ht="12.75">
      <c r="A45" s="5"/>
      <c r="B45" s="4" t="s">
        <v>20</v>
      </c>
      <c r="C45" s="5">
        <f aca="true" t="shared" si="13" ref="C45:M45">C28</f>
        <v>580.1282051282051</v>
      </c>
      <c r="D45" s="5">
        <f t="shared" si="13"/>
        <v>529.025641025641</v>
      </c>
      <c r="E45" s="5">
        <f t="shared" si="13"/>
        <v>478.64102564102564</v>
      </c>
      <c r="F45" s="5">
        <f t="shared" si="13"/>
        <v>425.43589743589746</v>
      </c>
      <c r="G45" s="5">
        <f t="shared" si="13"/>
        <v>375.5</v>
      </c>
      <c r="H45" s="5">
        <f t="shared" si="13"/>
        <v>318.7105263157895</v>
      </c>
      <c r="I45" s="5">
        <f t="shared" si="13"/>
        <v>218.63888888888889</v>
      </c>
      <c r="J45" s="5">
        <f t="shared" si="13"/>
        <v>202.33333333333334</v>
      </c>
      <c r="K45" s="5">
        <f t="shared" si="13"/>
        <v>116.18181818181819</v>
      </c>
      <c r="L45" s="5">
        <f t="shared" si="13"/>
        <v>67.76923076923077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B1">
      <selection activeCell="C43" sqref="C43:M43"/>
    </sheetView>
  </sheetViews>
  <sheetFormatPr defaultColWidth="9.140625" defaultRowHeight="12.75"/>
  <sheetData>
    <row r="21" spans="3:13" ht="12.75">
      <c r="C21" s="7">
        <f>TopHITS_Aut_Dyn_Binary_BR!$B$1</f>
        <v>0</v>
      </c>
      <c r="D21" s="7">
        <f>TopHITS_Aut_Dyn_Binary_BR!$C$1</f>
        <v>0.1</v>
      </c>
      <c r="E21" s="7">
        <f>TopHITS_Aut_Dyn_Binary_BR!$D$1</f>
        <v>0.2</v>
      </c>
      <c r="F21" s="7">
        <f>TopHITS_Aut_Dyn_Binary_BR!$E$1</f>
        <v>0.3</v>
      </c>
      <c r="G21" s="7">
        <f>TopHITS_Aut_Dyn_Binary_BR!$F$1</f>
        <v>0.4</v>
      </c>
      <c r="H21" s="7">
        <f>TopHITS_Aut_Dyn_Binary_BR!$G$1</f>
        <v>0.5</v>
      </c>
      <c r="I21" s="7">
        <f>TopHITS_Aut_Dyn_Binary_BR!$H$1</f>
        <v>0.6</v>
      </c>
      <c r="J21" s="7">
        <f>TopHITS_Aut_Dyn_Binary_BR!$I$1</f>
        <v>0.7</v>
      </c>
      <c r="K21" s="7">
        <f>TopHITS_Aut_Dyn_Binary_BR!$J$1</f>
        <v>0.8</v>
      </c>
      <c r="L21" s="7">
        <f>TopHITS_Aut_Dyn_Binary_BR!$K$1</f>
        <v>0.9</v>
      </c>
      <c r="M21" s="7">
        <f>TopHITS_Aut_Dyn_Binary_BR!$L$1</f>
        <v>1</v>
      </c>
    </row>
    <row r="22" spans="1:13" ht="12.75">
      <c r="A22" s="5"/>
      <c r="B22" s="3" t="s">
        <v>0</v>
      </c>
      <c r="C22">
        <f>COUNT(TopHITS_Aut_Dyn_Binary_BR!$B$2:$B$114)</f>
        <v>39</v>
      </c>
      <c r="D22">
        <f>COUNT(TopHITS_Aut_Dyn_Binary_BR!$C$2:$C$114)</f>
        <v>38</v>
      </c>
      <c r="E22">
        <f>COUNT(TopHITS_Aut_Dyn_Binary_BR!$D$2:$D$114)</f>
        <v>32</v>
      </c>
      <c r="F22">
        <f>COUNT(TopHITS_Aut_Dyn_Binary_BR!$E$2:$E$114)</f>
        <v>29</v>
      </c>
      <c r="G22">
        <f>COUNT(TopHITS_Aut_Dyn_Binary_BR!$F$2:$F$114)</f>
        <v>22</v>
      </c>
      <c r="H22">
        <f>COUNT(TopHITS_Aut_Dyn_Binary_BR!$G$2:$G$114)</f>
        <v>19</v>
      </c>
      <c r="I22">
        <f>COUNT(TopHITS_Aut_Dyn_Binary_BR!$H$2:$H$114)</f>
        <v>16</v>
      </c>
      <c r="J22">
        <f>COUNT(TopHITS_Aut_Dyn_Binary_BR!$I$2:$I$114)</f>
        <v>12</v>
      </c>
      <c r="K22">
        <f>COUNT(TopHITS_Aut_Dyn_Binary_BR!$J$2:$J$114)</f>
        <v>10</v>
      </c>
      <c r="L22">
        <f>COUNT(TopHITS_Aut_Dyn_Binary_BR!$K$2:$K$114)</f>
        <v>6</v>
      </c>
      <c r="M22">
        <f>COUNT(TopHITS_Aut_Dyn_Binary_BR!$L$2:$L$114)</f>
        <v>0</v>
      </c>
    </row>
    <row r="23" spans="1:13" ht="12.75">
      <c r="A23" s="5">
        <f>MIN(C23:M23)</f>
        <v>0</v>
      </c>
      <c r="B23" s="3" t="s">
        <v>1</v>
      </c>
      <c r="C23">
        <f>MIN(TopHITS_Aut_Dyn_Binary_BR!$B$2:$B$114)</f>
        <v>1</v>
      </c>
      <c r="D23">
        <f>MIN(TopHITS_Aut_Dyn_Binary_BR!$C$2:$C$114)</f>
        <v>1</v>
      </c>
      <c r="E23">
        <f>MIN(TopHITS_Aut_Dyn_Binary_BR!$D$2:$D$114)</f>
        <v>2</v>
      </c>
      <c r="F23">
        <f>MIN(TopHITS_Aut_Dyn_Binary_BR!$E$2:$E$114)</f>
        <v>1</v>
      </c>
      <c r="G23">
        <f>MIN(TopHITS_Aut_Dyn_Binary_BR!$F$2:$F$114)</f>
        <v>1</v>
      </c>
      <c r="H23">
        <f>MIN(TopHITS_Aut_Dyn_Binary_BR!$G$2:$G$114)</f>
        <v>1</v>
      </c>
      <c r="I23">
        <f>MIN(TopHITS_Aut_Dyn_Binary_BR!$H$2:$H$114)</f>
        <v>11</v>
      </c>
      <c r="J23">
        <f>MIN(TopHITS_Aut_Dyn_Binary_BR!$I$2:$I$114)</f>
        <v>7</v>
      </c>
      <c r="K23">
        <f>MIN(TopHITS_Aut_Dyn_Binary_BR!$J$2:$J$114)</f>
        <v>3</v>
      </c>
      <c r="L23">
        <f>MIN(TopHITS_Aut_Dyn_Binary_BR!$K$2:$K$114)</f>
        <v>1</v>
      </c>
      <c r="M23">
        <f>MIN(TopHITS_Aut_Dyn_Binary_BR!$L$2:$L$114)</f>
        <v>0</v>
      </c>
    </row>
    <row r="24" spans="1:13" ht="12.75">
      <c r="A24" s="5"/>
      <c r="B24" s="6">
        <v>25</v>
      </c>
      <c r="C24">
        <f>PERCENTILE(TopHITS_Aut_Dyn_Binary_BR!$B$2:$B$114,$B24/100)</f>
        <v>63.5</v>
      </c>
      <c r="D24">
        <f>PERCENTILE(TopHITS_Aut_Dyn_Binary_BR!$C$2:$C$114,$B24/100)</f>
        <v>64.5</v>
      </c>
      <c r="E24">
        <f>PERCENTILE(TopHITS_Aut_Dyn_Binary_BR!$D$2:$D$114,$B24/100)</f>
        <v>66.5</v>
      </c>
      <c r="F24">
        <f>PERCENTILE(TopHITS_Aut_Dyn_Binary_BR!$E$2:$E$114,$B24/100)</f>
        <v>54</v>
      </c>
      <c r="G24">
        <f>PERCENTILE(TopHITS_Aut_Dyn_Binary_BR!$F$2:$F$114,$B24/100)</f>
        <v>52</v>
      </c>
      <c r="H24">
        <f>PERCENTILE(TopHITS_Aut_Dyn_Binary_BR!$G$2:$G$114,$B24/100)</f>
        <v>42</v>
      </c>
      <c r="I24">
        <f>PERCENTILE(TopHITS_Aut_Dyn_Binary_BR!$H$2:$H$114,$B24/100)</f>
        <v>32</v>
      </c>
      <c r="J24">
        <f>PERCENTILE(TopHITS_Aut_Dyn_Binary_BR!$I$2:$I$114,$B24/100)</f>
        <v>26</v>
      </c>
      <c r="K24">
        <f>PERCENTILE(TopHITS_Aut_Dyn_Binary_BR!$J$2:$J$114,$B24/100)</f>
        <v>15.25</v>
      </c>
      <c r="L24">
        <f>PERCENTILE(TopHITS_Aut_Dyn_Binary_BR!$K$2:$K$114,$B24/100)</f>
        <v>7</v>
      </c>
      <c r="M24" t="e">
        <f>PERCENTILE(TopHITS_Aut_Dyn_Binary_BR!$L$2:$L$114,$B24/100)</f>
        <v>#NUM!</v>
      </c>
    </row>
    <row r="25" spans="1:13" ht="12.75">
      <c r="A25" s="5">
        <f>A27-A23</f>
        <v>4748</v>
      </c>
      <c r="B25" s="3" t="s">
        <v>2</v>
      </c>
      <c r="C25">
        <f>MEDIAN(TopHITS_Aut_Dyn_Binary_BR!$B$2:$B$114)</f>
        <v>191</v>
      </c>
      <c r="D25">
        <f>MEDIAN(TopHITS_Aut_Dyn_Binary_BR!$C$2:$C$114)</f>
        <v>173</v>
      </c>
      <c r="E25">
        <f>MEDIAN(TopHITS_Aut_Dyn_Binary_BR!$D$2:$D$114)</f>
        <v>140.5</v>
      </c>
      <c r="F25">
        <f>MEDIAN(TopHITS_Aut_Dyn_Binary_BR!$E$2:$E$114)</f>
        <v>101</v>
      </c>
      <c r="G25">
        <f>MEDIAN(TopHITS_Aut_Dyn_Binary_BR!$F$2:$F$114)</f>
        <v>126.5</v>
      </c>
      <c r="H25">
        <f>MEDIAN(TopHITS_Aut_Dyn_Binary_BR!$G$2:$G$114)</f>
        <v>63</v>
      </c>
      <c r="I25">
        <f>MEDIAN(TopHITS_Aut_Dyn_Binary_BR!$H$2:$H$114)</f>
        <v>52.5</v>
      </c>
      <c r="J25">
        <f>MEDIAN(TopHITS_Aut_Dyn_Binary_BR!$I$2:$I$114)</f>
        <v>34.5</v>
      </c>
      <c r="K25">
        <f>MEDIAN(TopHITS_Aut_Dyn_Binary_BR!$J$2:$J$114)</f>
        <v>32.5</v>
      </c>
      <c r="L25">
        <f>MEDIAN(TopHITS_Aut_Dyn_Binary_BR!$K$2:$K$114)</f>
        <v>11</v>
      </c>
      <c r="M25" t="e">
        <f>MEDIAN(TopHITS_Aut_Dyn_Binary_BR!$L$2:$L$114)</f>
        <v>#NUM!</v>
      </c>
    </row>
    <row r="26" spans="1:13" ht="12.75">
      <c r="A26" s="5"/>
      <c r="B26" s="6">
        <v>75</v>
      </c>
      <c r="C26">
        <f>PERCENTILE(TopHITS_Aut_Dyn_Binary_BR!$B$2:$B$114,$B26/100)</f>
        <v>356</v>
      </c>
      <c r="D26">
        <f>PERCENTILE(TopHITS_Aut_Dyn_Binary_BR!$C$2:$C$114,$B26/100)</f>
        <v>351.25</v>
      </c>
      <c r="E26">
        <f>PERCENTILE(TopHITS_Aut_Dyn_Binary_BR!$D$2:$D$114,$B26/100)</f>
        <v>229.5</v>
      </c>
      <c r="F26">
        <f>PERCENTILE(TopHITS_Aut_Dyn_Binary_BR!$E$2:$E$114,$B26/100)</f>
        <v>177</v>
      </c>
      <c r="G26">
        <f>PERCENTILE(TopHITS_Aut_Dyn_Binary_BR!$F$2:$F$114,$B26/100)</f>
        <v>173.5</v>
      </c>
      <c r="H26">
        <f>PERCENTILE(TopHITS_Aut_Dyn_Binary_BR!$G$2:$G$114,$B26/100)</f>
        <v>114</v>
      </c>
      <c r="I26">
        <f>PERCENTILE(TopHITS_Aut_Dyn_Binary_BR!$H$2:$H$114,$B26/100)</f>
        <v>87.25</v>
      </c>
      <c r="J26">
        <f>PERCENTILE(TopHITS_Aut_Dyn_Binary_BR!$I$2:$I$114,$B26/100)</f>
        <v>75.5</v>
      </c>
      <c r="K26">
        <f>PERCENTILE(TopHITS_Aut_Dyn_Binary_BR!$J$2:$J$114,$B26/100)</f>
        <v>73.5</v>
      </c>
      <c r="L26">
        <f>PERCENTILE(TopHITS_Aut_Dyn_Binary_BR!$K$2:$K$114,$B26/100)</f>
        <v>15</v>
      </c>
      <c r="M26" t="e">
        <f>PERCENTILE(TopHITS_Aut_Dyn_Binary_BR!$L$2:$L$114,$B26/100)</f>
        <v>#NUM!</v>
      </c>
    </row>
    <row r="27" spans="1:13" ht="12.75">
      <c r="A27" s="5">
        <f>MAX(C27:M27)</f>
        <v>4748</v>
      </c>
      <c r="B27" s="3" t="s">
        <v>3</v>
      </c>
      <c r="C27">
        <f>MAX(TopHITS_Aut_Dyn_Binary_BR!$B$2:$B$114)</f>
        <v>4748</v>
      </c>
      <c r="D27">
        <f>MAX(TopHITS_Aut_Dyn_Binary_BR!$C$2:$C$114)</f>
        <v>4266</v>
      </c>
      <c r="E27">
        <f>MAX(TopHITS_Aut_Dyn_Binary_BR!$D$2:$D$114)</f>
        <v>3781</v>
      </c>
      <c r="F27">
        <f>MAX(TopHITS_Aut_Dyn_Binary_BR!$E$2:$E$114)</f>
        <v>1329</v>
      </c>
      <c r="G27">
        <f>MAX(TopHITS_Aut_Dyn_Binary_BR!$F$2:$F$114)</f>
        <v>1115</v>
      </c>
      <c r="H27">
        <f>MAX(TopHITS_Aut_Dyn_Binary_BR!$G$2:$G$114)</f>
        <v>941</v>
      </c>
      <c r="I27">
        <f>MAX(TopHITS_Aut_Dyn_Binary_BR!$H$2:$H$114)</f>
        <v>746</v>
      </c>
      <c r="J27">
        <f>MAX(TopHITS_Aut_Dyn_Binary_BR!$I$2:$I$114)</f>
        <v>535</v>
      </c>
      <c r="K27">
        <f>MAX(TopHITS_Aut_Dyn_Binary_BR!$J$2:$J$114)</f>
        <v>354</v>
      </c>
      <c r="L27">
        <f>MAX(TopHITS_Aut_Dyn_Binary_BR!$K$2:$K$114)</f>
        <v>190</v>
      </c>
      <c r="M27">
        <f>MAX(TopHITS_Aut_Dyn_Binary_BR!$L$2:$L$114)</f>
        <v>0</v>
      </c>
    </row>
    <row r="28" spans="1:13" ht="12.75">
      <c r="A28" s="5"/>
      <c r="B28" s="3" t="s">
        <v>4</v>
      </c>
      <c r="C28">
        <f>AVERAGE(TopHITS_Aut_Dyn_Binary_BR!$B$2:$B$114)</f>
        <v>580.1282051282051</v>
      </c>
      <c r="D28">
        <f>AVERAGE(TopHITS_Aut_Dyn_Binary_BR!$C$2:$C$114)</f>
        <v>538.5526315789474</v>
      </c>
      <c r="E28">
        <f>AVERAGE(TopHITS_Aut_Dyn_Binary_BR!$D$2:$D$114)</f>
        <v>315.5</v>
      </c>
      <c r="F28">
        <f>AVERAGE(TopHITS_Aut_Dyn_Binary_BR!$E$2:$E$114)</f>
        <v>174.41379310344828</v>
      </c>
      <c r="G28">
        <f>AVERAGE(TopHITS_Aut_Dyn_Binary_BR!$F$2:$F$114)</f>
        <v>170.45454545454547</v>
      </c>
      <c r="H28">
        <f>AVERAGE(TopHITS_Aut_Dyn_Binary_BR!$G$2:$G$114)</f>
        <v>123.10526315789474</v>
      </c>
      <c r="I28">
        <f>AVERAGE(TopHITS_Aut_Dyn_Binary_BR!$H$2:$H$114)</f>
        <v>105.125</v>
      </c>
      <c r="J28">
        <f>AVERAGE(TopHITS_Aut_Dyn_Binary_BR!$I$2:$I$114)</f>
        <v>89.33333333333333</v>
      </c>
      <c r="K28">
        <f>AVERAGE(TopHITS_Aut_Dyn_Binary_BR!$J$2:$J$114)</f>
        <v>69.8</v>
      </c>
      <c r="L28">
        <f>AVERAGE(TopHITS_Aut_Dyn_Binary_BR!$K$2:$K$114)</f>
        <v>39.166666666666664</v>
      </c>
      <c r="M28" t="e">
        <f>AVERAGE(TopHITS_Aut_Dyn_Binary_BR!$L$2:$L$114)</f>
        <v>#DIV/0!</v>
      </c>
    </row>
    <row r="29" spans="1:13" ht="12.75">
      <c r="A29" s="5"/>
      <c r="B29" s="3" t="s">
        <v>5</v>
      </c>
      <c r="C29">
        <f>STDEV(TopHITS_Aut_Dyn_Binary_BR!$B$2:$B$114)</f>
        <v>1138.470284370243</v>
      </c>
      <c r="D29">
        <f>STDEV(TopHITS_Aut_Dyn_Binary_BR!$C$2:$C$114)</f>
        <v>1035.2956934280783</v>
      </c>
      <c r="E29">
        <f>STDEV(TopHITS_Aut_Dyn_Binary_BR!$D$2:$D$114)</f>
        <v>693.1002348029259</v>
      </c>
      <c r="F29">
        <f>STDEV(TopHITS_Aut_Dyn_Binary_BR!$E$2:$E$114)</f>
        <v>256.4448586289875</v>
      </c>
      <c r="G29">
        <f>STDEV(TopHITS_Aut_Dyn_Binary_BR!$F$2:$F$114)</f>
        <v>238.20613867439374</v>
      </c>
      <c r="H29">
        <f>STDEV(TopHITS_Aut_Dyn_Binary_BR!$G$2:$G$114)</f>
        <v>204.43958486469575</v>
      </c>
      <c r="I29">
        <f>STDEV(TopHITS_Aut_Dyn_Binary_BR!$H$2:$H$114)</f>
        <v>175.5964597213357</v>
      </c>
      <c r="J29">
        <f>STDEV(TopHITS_Aut_Dyn_Binary_BR!$I$2:$I$114)</f>
        <v>145.14527727470679</v>
      </c>
      <c r="K29">
        <f>STDEV(TopHITS_Aut_Dyn_Binary_BR!$J$2:$J$114)</f>
        <v>104.3304578943486</v>
      </c>
      <c r="L29">
        <f>STDEV(TopHITS_Aut_Dyn_Binary_BR!$K$2:$K$114)</f>
        <v>74.071361987388</v>
      </c>
      <c r="M29" t="e">
        <f>STDEV(TopHITS_Aut_Dyn_Binary_BR!$L$2:$L$114)</f>
        <v>#DIV/0!</v>
      </c>
    </row>
    <row r="30" spans="1:13" ht="12.75">
      <c r="A30" s="5">
        <v>0.01</v>
      </c>
      <c r="B30" s="4" t="s">
        <v>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7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2</v>
      </c>
      <c r="F31" s="5">
        <f t="shared" si="0"/>
        <v>1</v>
      </c>
      <c r="G31" s="5">
        <f t="shared" si="0"/>
        <v>1</v>
      </c>
      <c r="H31" s="5">
        <f t="shared" si="0"/>
        <v>1</v>
      </c>
      <c r="I31" s="5">
        <f t="shared" si="0"/>
        <v>11</v>
      </c>
      <c r="J31" s="5">
        <f t="shared" si="0"/>
        <v>7</v>
      </c>
      <c r="K31" s="5">
        <f t="shared" si="0"/>
        <v>3</v>
      </c>
      <c r="L31" s="5">
        <f t="shared" si="0"/>
        <v>1</v>
      </c>
      <c r="M31" s="5">
        <f t="shared" si="0"/>
        <v>0</v>
      </c>
    </row>
    <row r="32" spans="1:13" ht="12.75">
      <c r="A32" s="5"/>
      <c r="B32" s="4" t="s">
        <v>8</v>
      </c>
      <c r="C32" s="5">
        <f aca="true" t="shared" si="1" ref="C32:M32">IF(C24&gt;0,IF(C23&gt;0,C24-C23,C24),0)</f>
        <v>62.5</v>
      </c>
      <c r="D32" s="5">
        <f t="shared" si="1"/>
        <v>63.5</v>
      </c>
      <c r="E32" s="5">
        <f t="shared" si="1"/>
        <v>64.5</v>
      </c>
      <c r="F32" s="5">
        <f t="shared" si="1"/>
        <v>53</v>
      </c>
      <c r="G32" s="5">
        <f t="shared" si="1"/>
        <v>51</v>
      </c>
      <c r="H32" s="5">
        <f t="shared" si="1"/>
        <v>41</v>
      </c>
      <c r="I32" s="5">
        <f t="shared" si="1"/>
        <v>21</v>
      </c>
      <c r="J32" s="5">
        <f t="shared" si="1"/>
        <v>19</v>
      </c>
      <c r="K32" s="5">
        <f t="shared" si="1"/>
        <v>12.25</v>
      </c>
      <c r="L32" s="5">
        <f t="shared" si="1"/>
        <v>6</v>
      </c>
      <c r="M32" s="5" t="e">
        <f t="shared" si="1"/>
        <v>#NUM!</v>
      </c>
    </row>
    <row r="33" spans="1:13" ht="12.75">
      <c r="A33" s="5"/>
      <c r="B33" s="4" t="s">
        <v>9</v>
      </c>
      <c r="C33" s="5">
        <f aca="true" t="shared" si="2" ref="C33:M33">IF(AND(C25&gt;C24,C25&gt;0),C25-IF(C24&gt;0,C24,0)-IF(C26&gt;C25,C30/2,0),0)</f>
        <v>127.5</v>
      </c>
      <c r="D33" s="5">
        <f t="shared" si="2"/>
        <v>108.5</v>
      </c>
      <c r="E33" s="5">
        <f t="shared" si="2"/>
        <v>74</v>
      </c>
      <c r="F33" s="5">
        <f t="shared" si="2"/>
        <v>47</v>
      </c>
      <c r="G33" s="5">
        <f t="shared" si="2"/>
        <v>74.5</v>
      </c>
      <c r="H33" s="5">
        <f t="shared" si="2"/>
        <v>21</v>
      </c>
      <c r="I33" s="5">
        <f t="shared" si="2"/>
        <v>20.5</v>
      </c>
      <c r="J33" s="5">
        <f t="shared" si="2"/>
        <v>8.5</v>
      </c>
      <c r="K33" s="5">
        <f t="shared" si="2"/>
        <v>17.25</v>
      </c>
      <c r="L33" s="5">
        <f t="shared" si="2"/>
        <v>4</v>
      </c>
      <c r="M33" s="5" t="e">
        <f t="shared" si="2"/>
        <v>#NUM!</v>
      </c>
    </row>
    <row r="34" spans="1:13" ht="12.75">
      <c r="A34" s="5"/>
      <c r="B34" s="4" t="s">
        <v>2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10</v>
      </c>
      <c r="C35" s="5">
        <f aca="true" t="shared" si="4" ref="C35:M35">IF(AND(C26&gt;C25,C26&gt;0),C26-IF(C25&gt;0,C25+IF(C25&gt;C24,C30/2,0),0),0)</f>
        <v>165</v>
      </c>
      <c r="D35" s="5">
        <f t="shared" si="4"/>
        <v>178.25</v>
      </c>
      <c r="E35" s="5">
        <f t="shared" si="4"/>
        <v>89</v>
      </c>
      <c r="F35" s="5">
        <f t="shared" si="4"/>
        <v>76</v>
      </c>
      <c r="G35" s="5">
        <f t="shared" si="4"/>
        <v>47</v>
      </c>
      <c r="H35" s="5">
        <f t="shared" si="4"/>
        <v>51</v>
      </c>
      <c r="I35" s="5">
        <f t="shared" si="4"/>
        <v>34.75</v>
      </c>
      <c r="J35" s="5">
        <f t="shared" si="4"/>
        <v>41</v>
      </c>
      <c r="K35" s="5">
        <f t="shared" si="4"/>
        <v>41</v>
      </c>
      <c r="L35" s="5">
        <f t="shared" si="4"/>
        <v>4</v>
      </c>
      <c r="M35" s="5" t="e">
        <f t="shared" si="4"/>
        <v>#NUM!</v>
      </c>
    </row>
    <row r="36" spans="1:13" ht="12.75">
      <c r="A36" s="5"/>
      <c r="B36" s="4" t="s">
        <v>11</v>
      </c>
      <c r="C36" s="5">
        <f aca="true" t="shared" si="5" ref="C36:M36">IF(C27&gt;0,IF(C26&gt;0,C27-C26,C27),0)</f>
        <v>4392</v>
      </c>
      <c r="D36" s="5">
        <f t="shared" si="5"/>
        <v>3914.75</v>
      </c>
      <c r="E36" s="5">
        <f t="shared" si="5"/>
        <v>3551.5</v>
      </c>
      <c r="F36" s="5">
        <f t="shared" si="5"/>
        <v>1152</v>
      </c>
      <c r="G36" s="5">
        <f t="shared" si="5"/>
        <v>941.5</v>
      </c>
      <c r="H36" s="5">
        <f t="shared" si="5"/>
        <v>827</v>
      </c>
      <c r="I36" s="5">
        <f t="shared" si="5"/>
        <v>658.75</v>
      </c>
      <c r="J36" s="5">
        <f t="shared" si="5"/>
        <v>459.5</v>
      </c>
      <c r="K36" s="5">
        <f t="shared" si="5"/>
        <v>280.5</v>
      </c>
      <c r="L36" s="5">
        <f t="shared" si="5"/>
        <v>175</v>
      </c>
      <c r="M36" s="5">
        <f t="shared" si="5"/>
        <v>0</v>
      </c>
    </row>
    <row r="37" spans="1:13" ht="12.75">
      <c r="A37" s="5"/>
      <c r="B37" s="4" t="s">
        <v>12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13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14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15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16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17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18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19</v>
      </c>
      <c r="C44" s="5">
        <f aca="true" t="shared" si="12" ref="C44:M44">C24-C23</f>
        <v>62.5</v>
      </c>
      <c r="D44" s="5">
        <f t="shared" si="12"/>
        <v>63.5</v>
      </c>
      <c r="E44" s="5">
        <f t="shared" si="12"/>
        <v>64.5</v>
      </c>
      <c r="F44" s="5">
        <f t="shared" si="12"/>
        <v>53</v>
      </c>
      <c r="G44" s="5">
        <f t="shared" si="12"/>
        <v>51</v>
      </c>
      <c r="H44" s="5">
        <f t="shared" si="12"/>
        <v>41</v>
      </c>
      <c r="I44" s="5">
        <f t="shared" si="12"/>
        <v>21</v>
      </c>
      <c r="J44" s="5">
        <f t="shared" si="12"/>
        <v>19</v>
      </c>
      <c r="K44" s="5">
        <f t="shared" si="12"/>
        <v>12.25</v>
      </c>
      <c r="L44" s="5">
        <f t="shared" si="12"/>
        <v>6</v>
      </c>
      <c r="M44" s="5" t="e">
        <f t="shared" si="12"/>
        <v>#NUM!</v>
      </c>
    </row>
    <row r="45" spans="1:13" ht="12.75">
      <c r="A45" s="5"/>
      <c r="B45" s="4" t="s">
        <v>20</v>
      </c>
      <c r="C45" s="5">
        <f aca="true" t="shared" si="13" ref="C45:M45">C28</f>
        <v>580.1282051282051</v>
      </c>
      <c r="D45" s="5">
        <f t="shared" si="13"/>
        <v>538.5526315789474</v>
      </c>
      <c r="E45" s="5">
        <f t="shared" si="13"/>
        <v>315.5</v>
      </c>
      <c r="F45" s="5">
        <f t="shared" si="13"/>
        <v>174.41379310344828</v>
      </c>
      <c r="G45" s="5">
        <f t="shared" si="13"/>
        <v>170.45454545454547</v>
      </c>
      <c r="H45" s="5">
        <f t="shared" si="13"/>
        <v>123.10526315789474</v>
      </c>
      <c r="I45" s="5">
        <f t="shared" si="13"/>
        <v>105.125</v>
      </c>
      <c r="J45" s="5">
        <f t="shared" si="13"/>
        <v>89.33333333333333</v>
      </c>
      <c r="K45" s="5">
        <f t="shared" si="13"/>
        <v>69.8</v>
      </c>
      <c r="L45" s="5">
        <f t="shared" si="13"/>
        <v>39.166666666666664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2010-01-11T23:26:50Z</dcterms:created>
  <dcterms:modified xsi:type="dcterms:W3CDTF">2010-03-11T00:28:57Z</dcterms:modified>
  <cp:category/>
  <cp:version/>
  <cp:contentType/>
  <cp:contentStatus/>
</cp:coreProperties>
</file>