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9345" tabRatio="922" firstSheet="31" activeTab="36"/>
  </bookViews>
  <sheets>
    <sheet name="TopPR_Dyn_AR_" sheetId="1" r:id="rId1"/>
    <sheet name="TopPR_Dyn_BR_" sheetId="2" r:id="rId2"/>
    <sheet name="BottomPR_Dyn_AR_" sheetId="3" r:id="rId3"/>
    <sheet name="BottomPR_Dyn_BR_" sheetId="4" r:id="rId4"/>
    <sheet name="TopPR_Dyn_Binary_AR_" sheetId="5" r:id="rId5"/>
    <sheet name="TopPR_Dyn_Binary_BR_" sheetId="6" r:id="rId6"/>
    <sheet name="BottomPR_Dyn_Binary_AR_" sheetId="7" r:id="rId7"/>
    <sheet name="BottomPR_Dyn_Binary_BR_" sheetId="8" r:id="rId8"/>
    <sheet name="TopHITS_Aut_Dyn_AR_" sheetId="9" r:id="rId9"/>
    <sheet name="TopHITS_Aut_Dyn_BR_" sheetId="10" r:id="rId10"/>
    <sheet name="BottomHITS_Aut_Dyn_AR_" sheetId="11" r:id="rId11"/>
    <sheet name="BottomHITS_Aut_Dyn_BR_" sheetId="12" r:id="rId12"/>
    <sheet name="TopHITS_Hub_Dyn_AR_" sheetId="13" r:id="rId13"/>
    <sheet name="TopHITS_Hub_Dyn_BR_" sheetId="14" r:id="rId14"/>
    <sheet name="BottomHITS_Hub_Dyn_AR_" sheetId="15" r:id="rId15"/>
    <sheet name="BottomHITS_Hub_Dyn_BR_" sheetId="16" r:id="rId16"/>
    <sheet name="TopHITS_Aut_Dyn_Binary_AR_" sheetId="17" r:id="rId17"/>
    <sheet name="TopHITS_Aut_Dyn_Binary_BR_" sheetId="18" r:id="rId18"/>
    <sheet name="BottomHITS_Aut_Dyn_Binary_AR_" sheetId="19" r:id="rId19"/>
    <sheet name="BottomHITS_Aut_Dyn_Binary_BR_" sheetId="20" r:id="rId20"/>
    <sheet name="TopHITS_Hub_Dyn_Binary_AR_" sheetId="21" r:id="rId21"/>
    <sheet name="TopHITS_Hub_Dyn_Binary_BR_" sheetId="22" r:id="rId22"/>
    <sheet name="BottomHITS_Hub_Dyn_Binary_AR_" sheetId="23" r:id="rId23"/>
    <sheet name="BottomHITS_Hub_Dyn_Binary_BR_" sheetId="24" r:id="rId24"/>
    <sheet name="TopPR_Static_AR_" sheetId="25" r:id="rId25"/>
    <sheet name="TopPR_Static_BR_" sheetId="26" r:id="rId26"/>
    <sheet name="BottomPR_Static_AR_" sheetId="27" r:id="rId27"/>
    <sheet name="BottomPR_Static_BR_" sheetId="28" r:id="rId28"/>
    <sheet name="TopHITS_Aut_Static_AR_" sheetId="29" r:id="rId29"/>
    <sheet name="TopHITS_Aut_Static_BR_" sheetId="30" r:id="rId30"/>
    <sheet name="BottomHITS_Aut_Static_AR_" sheetId="31" r:id="rId31"/>
    <sheet name="BottomHITS_Aut_Static_BR_" sheetId="32" r:id="rId32"/>
    <sheet name="TopHITS_Hub_Static_AR_" sheetId="33" r:id="rId33"/>
    <sheet name="TopHITS_Hub_Static_BR_" sheetId="34" r:id="rId34"/>
    <sheet name="BottomHITS_Hub_Static_AR_" sheetId="35" r:id="rId35"/>
    <sheet name="BottomHITS_Hub_Static_BR_" sheetId="36" r:id="rId36"/>
    <sheet name="TopPR_Dyn_AR" sheetId="37" r:id="rId37"/>
    <sheet name="TopPR_Dyn_BR" sheetId="38" r:id="rId38"/>
    <sheet name="BottomPR_Dyn_AR" sheetId="39" r:id="rId39"/>
    <sheet name="BottomPR_Dyn_BR" sheetId="40" r:id="rId40"/>
    <sheet name="TopPR_Dyn_Binary_AR" sheetId="41" r:id="rId41"/>
    <sheet name="TopPR_Dyn_Binary_BR" sheetId="42" r:id="rId42"/>
    <sheet name="BottomPR_Dyn_Binary_AR" sheetId="43" r:id="rId43"/>
    <sheet name="BottomPR_Dyn_Binary_BR" sheetId="44" r:id="rId44"/>
    <sheet name="TopHITS_Aut_Dyn_AR" sheetId="45" r:id="rId45"/>
    <sheet name="TopHITS_Aut_Dyn_BR" sheetId="46" r:id="rId46"/>
    <sheet name="BottomHITS_Aut_Dyn_AR" sheetId="47" r:id="rId47"/>
    <sheet name="BottomHITS_Aut_Dyn_BR" sheetId="48" r:id="rId48"/>
    <sheet name="TopHITS_Hub_Dyn_AR" sheetId="49" r:id="rId49"/>
    <sheet name="TopHITS_Hub_Dyn_BR" sheetId="50" r:id="rId50"/>
    <sheet name="BottomHITS_Hub_Dyn_AR" sheetId="51" r:id="rId51"/>
    <sheet name="BottomHITS_Hub_Dyn_BR" sheetId="52" r:id="rId52"/>
    <sheet name="TopHITS_Aut_Dyn_Binary_AR" sheetId="53" r:id="rId53"/>
    <sheet name="TopHITS_Aut_Dyn_Binary_BR" sheetId="54" r:id="rId54"/>
    <sheet name="BottomHITS_Aut_Dyn_Binary_AR" sheetId="55" r:id="rId55"/>
    <sheet name="BottomHITS_Aut_Dyn_Binary_BR" sheetId="56" r:id="rId56"/>
    <sheet name="TopHITS_Hub_Dyn_Binary_AR" sheetId="57" r:id="rId57"/>
    <sheet name="TopHITS_Hub_Dyn_Binary_BR" sheetId="58" r:id="rId58"/>
    <sheet name="BottomHITS_Hub_Dyn_Binary_AR" sheetId="59" r:id="rId59"/>
    <sheet name="BottomHITS_Hub_Dyn_Binary_BR" sheetId="60" r:id="rId60"/>
    <sheet name="TopPR_Static_AR" sheetId="61" r:id="rId61"/>
    <sheet name="TopPR_Static_BR" sheetId="62" r:id="rId62"/>
    <sheet name="BottomPR_Static_AR" sheetId="63" r:id="rId63"/>
    <sheet name="BottomPR_Static_BR" sheetId="64" r:id="rId64"/>
    <sheet name="TopHITS_Aut_Static_AR" sheetId="65" r:id="rId65"/>
    <sheet name="TopHITS_Aut_Static_BR" sheetId="66" r:id="rId66"/>
    <sheet name="BottomHITS_Aut_Static_AR" sheetId="67" r:id="rId67"/>
    <sheet name="BottomHITS_Aut_Static_BR" sheetId="68" r:id="rId68"/>
    <sheet name="TopHITS_Hub_Static_AR" sheetId="69" r:id="rId69"/>
    <sheet name="TopHITS_Hub_Static_BR" sheetId="70" r:id="rId70"/>
    <sheet name="BottomHITS_Hub_Static_AR" sheetId="71" r:id="rId71"/>
    <sheet name="BottomHITS_Hub_Static_BR" sheetId="72" r:id="rId72"/>
  </sheets>
  <definedNames/>
  <calcPr fullCalcOnLoad="1"/>
</workbook>
</file>

<file path=xl/sharedStrings.xml><?xml version="1.0" encoding="utf-8"?>
<sst xmlns="http://schemas.openxmlformats.org/spreadsheetml/2006/main" count="796" uniqueCount="24">
  <si>
    <t>Top percent nodes eliminated using PR_Dyn to sort methods based on IR (IR+Dyn)</t>
  </si>
  <si>
    <t>Count</t>
  </si>
  <si>
    <t>Min</t>
  </si>
  <si>
    <t>Median</t>
  </si>
  <si>
    <t>Max</t>
  </si>
  <si>
    <t>Mean</t>
  </si>
  <si>
    <t>SD</t>
  </si>
  <si>
    <t>Line Width</t>
  </si>
  <si>
    <t>Minimum</t>
  </si>
  <si>
    <t>First Quartile</t>
  </si>
  <si>
    <t>Second Quartile</t>
  </si>
  <si>
    <t>Third Quartile</t>
  </si>
  <si>
    <t>Fourth Quartile</t>
  </si>
  <si>
    <t>Maximum</t>
  </si>
  <si>
    <t>Fourth Quartile -</t>
  </si>
  <si>
    <t>Third Quartile -</t>
  </si>
  <si>
    <t>Median -</t>
  </si>
  <si>
    <t>Second Quartile -</t>
  </si>
  <si>
    <t>First Quartile -</t>
  </si>
  <si>
    <t>Whisker</t>
  </si>
  <si>
    <t>Whisker-</t>
  </si>
  <si>
    <t>Average</t>
  </si>
  <si>
    <t>We eliminated top x% of methods from IR+Dyn based on their PageRank Similarities (PR_Dyn)</t>
  </si>
  <si>
    <t>Top percent nodes eliminated using PR_Dyn to sort methods based on IR+Dyn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</si>
</sst>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&quot;th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Alignment="1">
      <alignment horizontal="right"/>
    </xf>
    <xf numFmtId="9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2"/>
          <c:w val="0.90825"/>
          <c:h val="0.976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TopPR_Dyn_AR_!$B$31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TopPR_Dyn_AR_!$C$21:$M$21</c:f>
              <c:numCache/>
            </c:numRef>
          </c:cat>
          <c:val>
            <c:numRef>
              <c:f>TopPR_Dyn_AR_!$C$31:$M$31</c:f>
              <c:numCache/>
            </c:numRef>
          </c:val>
        </c:ser>
        <c:ser>
          <c:idx val="3"/>
          <c:order val="3"/>
          <c:tx>
            <c:strRef>
              <c:f>TopPR_Dyn_AR_!$B$32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TopPR_Dyn_AR_!$C$21:$M$21</c:f>
              <c:numCache/>
            </c:numRef>
          </c:cat>
          <c:val>
            <c:numRef>
              <c:f>TopPR_Dyn_AR_!$C$32:$M$32</c:f>
              <c:numCache/>
            </c:numRef>
          </c:val>
        </c:ser>
        <c:ser>
          <c:idx val="4"/>
          <c:order val="4"/>
          <c:tx>
            <c:strRef>
              <c:f>TopPR_Dyn_AR_!$B$33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TopPR_Dyn_AR_!$C$21:$M$21</c:f>
              <c:numCache/>
            </c:numRef>
          </c:cat>
          <c:val>
            <c:numRef>
              <c:f>TopPR_Dyn_AR_!$C$33:$M$33</c:f>
              <c:numCache/>
            </c:numRef>
          </c:val>
        </c:ser>
        <c:ser>
          <c:idx val="5"/>
          <c:order val="5"/>
          <c:tx>
            <c:strRef>
              <c:f>TopPR_Dyn_AR_!$B$34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TopPR_Dyn_AR_!$C$21:$M$21</c:f>
              <c:numCache/>
            </c:numRef>
          </c:cat>
          <c:val>
            <c:numRef>
              <c:f>TopPR_Dyn_AR_!$C$34:$M$34</c:f>
              <c:numCache/>
            </c:numRef>
          </c:val>
        </c:ser>
        <c:ser>
          <c:idx val="6"/>
          <c:order val="6"/>
          <c:tx>
            <c:strRef>
              <c:f>TopPR_Dyn_AR_!$B$35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TopPR_Dyn_AR_!$C$21:$M$21</c:f>
              <c:numCache/>
            </c:numRef>
          </c:cat>
          <c:val>
            <c:numRef>
              <c:f>TopPR_Dyn_AR_!$C$35:$M$35</c:f>
              <c:numCache/>
            </c:numRef>
          </c:val>
        </c:ser>
        <c:ser>
          <c:idx val="7"/>
          <c:order val="7"/>
          <c:tx>
            <c:strRef>
              <c:f>TopPR_Dyn_AR_!$B$37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TopPR_Dyn_AR_!$C$21:$M$21</c:f>
              <c:numCache/>
            </c:numRef>
          </c:cat>
          <c:val>
            <c:numRef>
              <c:f>TopPR_Dyn_AR_!$C$37:$M$37</c:f>
              <c:numCache/>
            </c:numRef>
          </c:val>
        </c:ser>
        <c:ser>
          <c:idx val="8"/>
          <c:order val="8"/>
          <c:tx>
            <c:strRef>
              <c:f>TopPR_Dyn_AR_!$B$38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TopPR_Dyn_AR_!$C$21:$M$21</c:f>
              <c:numCache/>
            </c:numRef>
          </c:cat>
          <c:val>
            <c:numRef>
              <c:f>TopPR_Dyn_AR_!$C$38:$M$38</c:f>
              <c:numCache/>
            </c:numRef>
          </c:val>
        </c:ser>
        <c:ser>
          <c:idx val="9"/>
          <c:order val="9"/>
          <c:tx>
            <c:strRef>
              <c:f>TopPR_Dyn_AR_!$B$39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TopPR_Dyn_AR_!$C$21:$M$21</c:f>
              <c:numCache/>
            </c:numRef>
          </c:cat>
          <c:val>
            <c:numRef>
              <c:f>TopPR_Dyn_AR_!$C$39:$M$39</c:f>
              <c:numCache/>
            </c:numRef>
          </c:val>
        </c:ser>
        <c:ser>
          <c:idx val="10"/>
          <c:order val="10"/>
          <c:tx>
            <c:strRef>
              <c:f>TopPR_Dyn_AR_!$B$40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TopPR_Dyn_AR_!$C$21:$M$21</c:f>
              <c:numCache/>
            </c:numRef>
          </c:cat>
          <c:val>
            <c:numRef>
              <c:f>TopPR_Dyn_AR_!$C$40:$M$40</c:f>
              <c:numCache/>
            </c:numRef>
          </c:val>
        </c:ser>
        <c:ser>
          <c:idx val="11"/>
          <c:order val="11"/>
          <c:tx>
            <c:strRef>
              <c:f>TopPR_Dyn_AR_!$B$41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TopPR_Dyn_AR_!$C$21:$M$21</c:f>
              <c:numCache/>
            </c:numRef>
          </c:cat>
          <c:val>
            <c:numRef>
              <c:f>TopPR_Dyn_AR_!$C$41:$M$41</c:f>
              <c:numCache/>
            </c:numRef>
          </c:val>
        </c:ser>
        <c:overlap val="100"/>
        <c:axId val="31823854"/>
        <c:axId val="17979231"/>
      </c:barChart>
      <c:lineChart>
        <c:grouping val="standard"/>
        <c:varyColors val="0"/>
        <c:ser>
          <c:idx val="0"/>
          <c:order val="0"/>
          <c:tx>
            <c:strRef>
              <c:f>TopPR_Dyn_AR_!$B$24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TopPR_Dyn_AR_!$C$44:$M$44</c:f>
                <c:numCache>
                  <c:ptCount val="11"/>
                  <c:pt idx="0">
                    <c:v>118.75</c:v>
                  </c:pt>
                  <c:pt idx="1">
                    <c:v>112</c:v>
                  </c:pt>
                  <c:pt idx="2">
                    <c:v>104</c:v>
                  </c:pt>
                  <c:pt idx="3">
                    <c:v>101.75</c:v>
                  </c:pt>
                  <c:pt idx="4">
                    <c:v>84.75</c:v>
                  </c:pt>
                  <c:pt idx="5">
                    <c:v>72</c:v>
                  </c:pt>
                  <c:pt idx="6">
                    <c:v>58</c:v>
                  </c:pt>
                  <c:pt idx="7">
                    <c:v>45</c:v>
                  </c:pt>
                  <c:pt idx="8">
                    <c:v>23</c:v>
                  </c:pt>
                  <c:pt idx="9">
                    <c:v>5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TopPR_Dyn_AR_!$C$21:$M$21</c:f>
              <c:numCache/>
            </c:numRef>
          </c:cat>
          <c:val>
            <c:numRef>
              <c:f>TopPR_Dyn_AR_!$C$24:$M$24</c:f>
              <c:numCache/>
            </c:numRef>
          </c:val>
          <c:smooth val="0"/>
        </c:ser>
        <c:ser>
          <c:idx val="1"/>
          <c:order val="1"/>
          <c:tx>
            <c:strRef>
              <c:f>TopPR_Dyn_AR_!$B$26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TopPR_Dyn_AR_!$C$43:$M$43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TopPR_Dyn_AR_!$C$21:$M$21</c:f>
              <c:numCache/>
            </c:numRef>
          </c:cat>
          <c:val>
            <c:numRef>
              <c:f>TopPR_Dyn_AR_!$C$26:$M$26</c:f>
              <c:numCache/>
            </c:numRef>
          </c:val>
          <c:smooth val="0"/>
        </c:ser>
        <c:ser>
          <c:idx val="12"/>
          <c:order val="12"/>
          <c:tx>
            <c:strRef>
              <c:f>TopPR_Dyn_AR_!$B$45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TopPR_Dyn_AR_!$C$21:$M$21</c:f>
              <c:numCache/>
            </c:numRef>
          </c:cat>
          <c:val>
            <c:numRef>
              <c:f>TopPR_Dyn_AR_!$C$45:$M$45</c:f>
              <c:numCache/>
            </c:numRef>
          </c:val>
          <c:smooth val="0"/>
        </c:ser>
        <c:axId val="31823854"/>
        <c:axId val="17979231"/>
      </c:lineChart>
      <c:catAx>
        <c:axId val="3182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7979231"/>
        <c:crosses val="autoZero"/>
        <c:auto val="1"/>
        <c:lblOffset val="100"/>
        <c:tickLblSkip val="1"/>
        <c:noMultiLvlLbl val="0"/>
      </c:catAx>
      <c:valAx>
        <c:axId val="1797923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823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225"/>
          <c:w val="0.90825"/>
          <c:h val="0.975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TopHITS_Aut_Dyn_BR_!$B$31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TopHITS_Aut_Dyn_BR_!$C$31:$M$31</c:f>
              <c:numCache/>
            </c:numRef>
          </c:val>
        </c:ser>
        <c:ser>
          <c:idx val="3"/>
          <c:order val="3"/>
          <c:tx>
            <c:strRef>
              <c:f>TopHITS_Aut_Dyn_BR_!$B$32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TopHITS_Aut_Dyn_BR_!$C$32:$M$32</c:f>
              <c:numCache/>
            </c:numRef>
          </c:val>
        </c:ser>
        <c:ser>
          <c:idx val="4"/>
          <c:order val="4"/>
          <c:tx>
            <c:strRef>
              <c:f>TopHITS_Aut_Dyn_BR_!$B$33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TopHITS_Aut_Dyn_BR_!$C$33:$M$33</c:f>
              <c:numCache/>
            </c:numRef>
          </c:val>
        </c:ser>
        <c:ser>
          <c:idx val="5"/>
          <c:order val="5"/>
          <c:tx>
            <c:strRef>
              <c:f>TopHITS_Aut_Dyn_BR_!$B$34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TopHITS_Aut_Dyn_BR_!$C$34:$M$34</c:f>
              <c:numCache/>
            </c:numRef>
          </c:val>
        </c:ser>
        <c:ser>
          <c:idx val="6"/>
          <c:order val="6"/>
          <c:tx>
            <c:strRef>
              <c:f>TopHITS_Aut_Dyn_BR_!$B$35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TopHITS_Aut_Dyn_BR_!$C$35:$M$35</c:f>
              <c:numCache/>
            </c:numRef>
          </c:val>
        </c:ser>
        <c:ser>
          <c:idx val="7"/>
          <c:order val="7"/>
          <c:tx>
            <c:strRef>
              <c:f>TopHITS_Aut_Dyn_BR_!$B$37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TopHITS_Aut_Dyn_BR_!$C$37:$M$37</c:f>
              <c:numCache/>
            </c:numRef>
          </c:val>
        </c:ser>
        <c:ser>
          <c:idx val="8"/>
          <c:order val="8"/>
          <c:tx>
            <c:strRef>
              <c:f>TopHITS_Aut_Dyn_BR_!$B$38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TopHITS_Aut_Dyn_BR_!$C$38:$M$38</c:f>
              <c:numCache/>
            </c:numRef>
          </c:val>
        </c:ser>
        <c:ser>
          <c:idx val="9"/>
          <c:order val="9"/>
          <c:tx>
            <c:strRef>
              <c:f>TopHITS_Aut_Dyn_BR_!$B$39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TopHITS_Aut_Dyn_BR_!$C$39:$M$39</c:f>
              <c:numCache/>
            </c:numRef>
          </c:val>
        </c:ser>
        <c:ser>
          <c:idx val="10"/>
          <c:order val="10"/>
          <c:tx>
            <c:strRef>
              <c:f>TopHITS_Aut_Dyn_BR_!$B$40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TopHITS_Aut_Dyn_BR_!$C$40:$M$40</c:f>
              <c:numCache/>
            </c:numRef>
          </c:val>
        </c:ser>
        <c:ser>
          <c:idx val="11"/>
          <c:order val="11"/>
          <c:tx>
            <c:strRef>
              <c:f>TopHITS_Aut_Dyn_BR_!$B$41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TopHITS_Aut_Dyn_BR_!$C$41:$M$41</c:f>
              <c:numCache/>
            </c:numRef>
          </c:val>
        </c:ser>
        <c:overlap val="100"/>
        <c:axId val="20141608"/>
        <c:axId val="47056745"/>
      </c:barChart>
      <c:lineChart>
        <c:grouping val="standard"/>
        <c:varyColors val="0"/>
        <c:ser>
          <c:idx val="0"/>
          <c:order val="0"/>
          <c:tx>
            <c:strRef>
              <c:f>TopHITS_Aut_Dyn_BR_!$B$24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TopHITS_Aut_Dyn_BR_!$C$44:$M$44</c:f>
                <c:numCache>
                  <c:ptCount val="11"/>
                  <c:pt idx="0">
                    <c:v>62.5</c:v>
                  </c:pt>
                  <c:pt idx="1">
                    <c:v>38</c:v>
                  </c:pt>
                  <c:pt idx="2">
                    <c:v>50</c:v>
                  </c:pt>
                  <c:pt idx="3">
                    <c:v>63</c:v>
                  </c:pt>
                  <c:pt idx="4">
                    <c:v>48</c:v>
                  </c:pt>
                  <c:pt idx="5">
                    <c:v>44.75</c:v>
                  </c:pt>
                  <c:pt idx="6">
                    <c:v>36</c:v>
                  </c:pt>
                  <c:pt idx="7">
                    <c:v>25</c:v>
                  </c:pt>
                  <c:pt idx="8">
                    <c:v>10.75</c:v>
                  </c:pt>
                  <c:pt idx="9">
                    <c:v>10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TopHITS_Aut_Dyn_BR_!$C$21:$M$21</c:f>
              <c:numCache/>
            </c:numRef>
          </c:cat>
          <c:val>
            <c:numRef>
              <c:f>TopHITS_Aut_Dyn_BR_!$C$24:$M$24</c:f>
              <c:numCache/>
            </c:numRef>
          </c:val>
          <c:smooth val="0"/>
        </c:ser>
        <c:ser>
          <c:idx val="1"/>
          <c:order val="1"/>
          <c:tx>
            <c:strRef>
              <c:f>TopHITS_Aut_Dyn_BR_!$B$26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TopHITS_Aut_Dyn_BR_!$C$43:$M$43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TopHITS_Aut_Dyn_BR_!$C$21:$M$21</c:f>
              <c:numCache/>
            </c:numRef>
          </c:cat>
          <c:val>
            <c:numRef>
              <c:f>TopHITS_Aut_Dyn_BR_!$C$26:$M$26</c:f>
              <c:numCache/>
            </c:numRef>
          </c:val>
          <c:smooth val="0"/>
        </c:ser>
        <c:ser>
          <c:idx val="12"/>
          <c:order val="12"/>
          <c:tx>
            <c:strRef>
              <c:f>TopHITS_Aut_Dyn_BR_!$B$45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TopHITS_Aut_Dyn_BR_!$C$21:$M$21</c:f>
              <c:numCache/>
            </c:numRef>
          </c:cat>
          <c:val>
            <c:numRef>
              <c:f>TopHITS_Aut_Dyn_BR_!$C$45:$M$45</c:f>
              <c:numCache/>
            </c:numRef>
          </c:val>
          <c:smooth val="0"/>
        </c:ser>
        <c:axId val="20141608"/>
        <c:axId val="47056745"/>
      </c:line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7056745"/>
        <c:crosses val="autoZero"/>
        <c:auto val="1"/>
        <c:lblOffset val="100"/>
        <c:tickLblSkip val="1"/>
        <c:noMultiLvlLbl val="0"/>
      </c:catAx>
      <c:valAx>
        <c:axId val="4705674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141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25"/>
          <c:w val="0.90725"/>
          <c:h val="0.9752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BottomHITS_Aut_Dyn_AR_!$B$31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BottomHITS_Aut_Dyn_AR_!$C$21:$M$21</c:f>
              <c:numCache/>
            </c:numRef>
          </c:cat>
          <c:val>
            <c:numRef>
              <c:f>BottomHITS_Aut_Dyn_AR_!$C$31:$M$31</c:f>
              <c:numCache/>
            </c:numRef>
          </c:val>
        </c:ser>
        <c:ser>
          <c:idx val="3"/>
          <c:order val="3"/>
          <c:tx>
            <c:strRef>
              <c:f>BottomHITS_Aut_Dyn_AR_!$B$32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BottomHITS_Aut_Dyn_AR_!$C$21:$M$21</c:f>
              <c:numCache/>
            </c:numRef>
          </c:cat>
          <c:val>
            <c:numRef>
              <c:f>BottomHITS_Aut_Dyn_AR_!$C$32:$M$32</c:f>
              <c:numCache/>
            </c:numRef>
          </c:val>
        </c:ser>
        <c:ser>
          <c:idx val="4"/>
          <c:order val="4"/>
          <c:tx>
            <c:strRef>
              <c:f>BottomHITS_Aut_Dyn_AR_!$B$33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BottomHITS_Aut_Dyn_AR_!$C$21:$M$21</c:f>
              <c:numCache/>
            </c:numRef>
          </c:cat>
          <c:val>
            <c:numRef>
              <c:f>BottomHITS_Aut_Dyn_AR_!$C$33:$M$33</c:f>
              <c:numCache/>
            </c:numRef>
          </c:val>
        </c:ser>
        <c:ser>
          <c:idx val="5"/>
          <c:order val="5"/>
          <c:tx>
            <c:strRef>
              <c:f>BottomHITS_Aut_Dyn_AR_!$B$34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BottomHITS_Aut_Dyn_AR_!$C$21:$M$21</c:f>
              <c:numCache/>
            </c:numRef>
          </c:cat>
          <c:val>
            <c:numRef>
              <c:f>BottomHITS_Aut_Dyn_AR_!$C$34:$M$34</c:f>
              <c:numCache/>
            </c:numRef>
          </c:val>
        </c:ser>
        <c:ser>
          <c:idx val="6"/>
          <c:order val="6"/>
          <c:tx>
            <c:strRef>
              <c:f>BottomHITS_Aut_Dyn_AR_!$B$35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BottomHITS_Aut_Dyn_AR_!$C$21:$M$21</c:f>
              <c:numCache/>
            </c:numRef>
          </c:cat>
          <c:val>
            <c:numRef>
              <c:f>BottomHITS_Aut_Dyn_AR_!$C$35:$M$35</c:f>
              <c:numCache/>
            </c:numRef>
          </c:val>
        </c:ser>
        <c:ser>
          <c:idx val="7"/>
          <c:order val="7"/>
          <c:tx>
            <c:strRef>
              <c:f>BottomHITS_Aut_Dyn_AR_!$B$37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BottomHITS_Aut_Dyn_AR_!$C$21:$M$21</c:f>
              <c:numCache/>
            </c:numRef>
          </c:cat>
          <c:val>
            <c:numRef>
              <c:f>BottomHITS_Aut_Dyn_AR_!$C$37:$M$37</c:f>
              <c:numCache/>
            </c:numRef>
          </c:val>
        </c:ser>
        <c:ser>
          <c:idx val="8"/>
          <c:order val="8"/>
          <c:tx>
            <c:strRef>
              <c:f>BottomHITS_Aut_Dyn_AR_!$B$38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BottomHITS_Aut_Dyn_AR_!$C$21:$M$21</c:f>
              <c:numCache/>
            </c:numRef>
          </c:cat>
          <c:val>
            <c:numRef>
              <c:f>BottomHITS_Aut_Dyn_AR_!$C$38:$M$38</c:f>
              <c:numCache/>
            </c:numRef>
          </c:val>
        </c:ser>
        <c:ser>
          <c:idx val="9"/>
          <c:order val="9"/>
          <c:tx>
            <c:strRef>
              <c:f>BottomHITS_Aut_Dyn_AR_!$B$39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BottomHITS_Aut_Dyn_AR_!$C$21:$M$21</c:f>
              <c:numCache/>
            </c:numRef>
          </c:cat>
          <c:val>
            <c:numRef>
              <c:f>BottomHITS_Aut_Dyn_AR_!$C$39:$M$39</c:f>
              <c:numCache/>
            </c:numRef>
          </c:val>
        </c:ser>
        <c:ser>
          <c:idx val="10"/>
          <c:order val="10"/>
          <c:tx>
            <c:strRef>
              <c:f>BottomHITS_Aut_Dyn_AR_!$B$40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BottomHITS_Aut_Dyn_AR_!$C$21:$M$21</c:f>
              <c:numCache/>
            </c:numRef>
          </c:cat>
          <c:val>
            <c:numRef>
              <c:f>BottomHITS_Aut_Dyn_AR_!$C$40:$M$40</c:f>
              <c:numCache/>
            </c:numRef>
          </c:val>
        </c:ser>
        <c:ser>
          <c:idx val="11"/>
          <c:order val="11"/>
          <c:tx>
            <c:strRef>
              <c:f>BottomHITS_Aut_Dyn_AR_!$B$41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BottomHITS_Aut_Dyn_AR_!$C$21:$M$21</c:f>
              <c:numCache/>
            </c:numRef>
          </c:cat>
          <c:val>
            <c:numRef>
              <c:f>BottomHITS_Aut_Dyn_AR_!$C$41:$M$41</c:f>
              <c:numCache/>
            </c:numRef>
          </c:val>
        </c:ser>
        <c:overlap val="100"/>
        <c:axId val="20857522"/>
        <c:axId val="53499971"/>
      </c:barChart>
      <c:lineChart>
        <c:grouping val="standard"/>
        <c:varyColors val="0"/>
        <c:ser>
          <c:idx val="0"/>
          <c:order val="0"/>
          <c:tx>
            <c:strRef>
              <c:f>BottomHITS_Aut_Dyn_AR_!$B$24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BottomHITS_Aut_Dyn_AR_!$C$44:$M$44</c:f>
                <c:numCache>
                  <c:ptCount val="11"/>
                  <c:pt idx="0">
                    <c:v>118.75</c:v>
                  </c:pt>
                  <c:pt idx="1">
                    <c:v>122</c:v>
                  </c:pt>
                  <c:pt idx="2">
                    <c:v>97</c:v>
                  </c:pt>
                  <c:pt idx="3">
                    <c:v>92.25</c:v>
                  </c:pt>
                  <c:pt idx="4">
                    <c:v>78.5</c:v>
                  </c:pt>
                  <c:pt idx="5">
                    <c:v>57.5</c:v>
                  </c:pt>
                  <c:pt idx="6">
                    <c:v>53</c:v>
                  </c:pt>
                  <c:pt idx="7">
                    <c:v>34.5</c:v>
                  </c:pt>
                  <c:pt idx="8">
                    <c:v>23</c:v>
                  </c:pt>
                  <c:pt idx="9">
                    <c:v>20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BottomHITS_Aut_Dyn_AR_!$C$21:$M$21</c:f>
              <c:numCache/>
            </c:numRef>
          </c:cat>
          <c:val>
            <c:numRef>
              <c:f>BottomHITS_Aut_Dyn_AR_!$C$24:$M$24</c:f>
              <c:numCache/>
            </c:numRef>
          </c:val>
          <c:smooth val="0"/>
        </c:ser>
        <c:ser>
          <c:idx val="1"/>
          <c:order val="1"/>
          <c:tx>
            <c:strRef>
              <c:f>BottomHITS_Aut_Dyn_AR_!$B$26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BottomHITS_Aut_Dyn_AR_!$C$43:$M$43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BottomHITS_Aut_Dyn_AR_!$C$21:$M$21</c:f>
              <c:numCache/>
            </c:numRef>
          </c:cat>
          <c:val>
            <c:numRef>
              <c:f>BottomHITS_Aut_Dyn_AR_!$C$26:$M$26</c:f>
              <c:numCache/>
            </c:numRef>
          </c:val>
          <c:smooth val="0"/>
        </c:ser>
        <c:ser>
          <c:idx val="12"/>
          <c:order val="12"/>
          <c:tx>
            <c:strRef>
              <c:f>BottomHITS_Aut_Dyn_AR_!$B$45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BottomHITS_Aut_Dyn_AR_!$C$21:$M$21</c:f>
              <c:numCache/>
            </c:numRef>
          </c:cat>
          <c:val>
            <c:numRef>
              <c:f>BottomHITS_Aut_Dyn_AR_!$C$45:$M$45</c:f>
              <c:numCache/>
            </c:numRef>
          </c:val>
          <c:smooth val="0"/>
        </c:ser>
        <c:axId val="20857522"/>
        <c:axId val="53499971"/>
      </c:line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3499971"/>
        <c:crosses val="autoZero"/>
        <c:auto val="1"/>
        <c:lblOffset val="100"/>
        <c:tickLblSkip val="1"/>
        <c:noMultiLvlLbl val="0"/>
      </c:catAx>
      <c:valAx>
        <c:axId val="5349997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857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225"/>
          <c:w val="0.90825"/>
          <c:h val="0.975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BottomHITS_Aut_Dyn_BR_!$B$31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BottomHITS_Aut_Dyn_BR_!$C$31:$M$31</c:f>
              <c:numCache/>
            </c:numRef>
          </c:val>
        </c:ser>
        <c:ser>
          <c:idx val="3"/>
          <c:order val="3"/>
          <c:tx>
            <c:strRef>
              <c:f>BottomHITS_Aut_Dyn_BR_!$B$32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BottomHITS_Aut_Dyn_BR_!$C$32:$M$32</c:f>
              <c:numCache/>
            </c:numRef>
          </c:val>
        </c:ser>
        <c:ser>
          <c:idx val="4"/>
          <c:order val="4"/>
          <c:tx>
            <c:strRef>
              <c:f>BottomHITS_Aut_Dyn_BR_!$B$33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BottomHITS_Aut_Dyn_BR_!$C$33:$M$33</c:f>
              <c:numCache/>
            </c:numRef>
          </c:val>
        </c:ser>
        <c:ser>
          <c:idx val="5"/>
          <c:order val="5"/>
          <c:tx>
            <c:strRef>
              <c:f>BottomHITS_Aut_Dyn_BR_!$B$34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BottomHITS_Aut_Dyn_BR_!$C$34:$M$34</c:f>
              <c:numCache/>
            </c:numRef>
          </c:val>
        </c:ser>
        <c:ser>
          <c:idx val="6"/>
          <c:order val="6"/>
          <c:tx>
            <c:strRef>
              <c:f>BottomHITS_Aut_Dyn_BR_!$B$35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BottomHITS_Aut_Dyn_BR_!$C$35:$M$35</c:f>
              <c:numCache/>
            </c:numRef>
          </c:val>
        </c:ser>
        <c:ser>
          <c:idx val="7"/>
          <c:order val="7"/>
          <c:tx>
            <c:strRef>
              <c:f>BottomHITS_Aut_Dyn_BR_!$B$37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BottomHITS_Aut_Dyn_BR_!$C$37:$M$37</c:f>
              <c:numCache/>
            </c:numRef>
          </c:val>
        </c:ser>
        <c:ser>
          <c:idx val="8"/>
          <c:order val="8"/>
          <c:tx>
            <c:strRef>
              <c:f>BottomHITS_Aut_Dyn_BR_!$B$38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BottomHITS_Aut_Dyn_BR_!$C$38:$M$38</c:f>
              <c:numCache/>
            </c:numRef>
          </c:val>
        </c:ser>
        <c:ser>
          <c:idx val="9"/>
          <c:order val="9"/>
          <c:tx>
            <c:strRef>
              <c:f>BottomHITS_Aut_Dyn_BR_!$B$39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BottomHITS_Aut_Dyn_BR_!$C$39:$M$39</c:f>
              <c:numCache/>
            </c:numRef>
          </c:val>
        </c:ser>
        <c:ser>
          <c:idx val="10"/>
          <c:order val="10"/>
          <c:tx>
            <c:strRef>
              <c:f>BottomHITS_Aut_Dyn_BR_!$B$40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BottomHITS_Aut_Dyn_BR_!$C$40:$M$40</c:f>
              <c:numCache/>
            </c:numRef>
          </c:val>
        </c:ser>
        <c:ser>
          <c:idx val="11"/>
          <c:order val="11"/>
          <c:tx>
            <c:strRef>
              <c:f>BottomHITS_Aut_Dyn_BR_!$B$41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BottomHITS_Aut_Dyn_BR_!$C$41:$M$41</c:f>
              <c:numCache/>
            </c:numRef>
          </c:val>
        </c:ser>
        <c:overlap val="100"/>
        <c:axId val="11737692"/>
        <c:axId val="38530365"/>
      </c:barChart>
      <c:lineChart>
        <c:grouping val="standard"/>
        <c:varyColors val="0"/>
        <c:ser>
          <c:idx val="0"/>
          <c:order val="0"/>
          <c:tx>
            <c:strRef>
              <c:f>BottomHITS_Aut_Dyn_BR_!$B$24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BottomHITS_Aut_Dyn_BR_!$C$44:$M$44</c:f>
                <c:numCache>
                  <c:ptCount val="11"/>
                  <c:pt idx="0">
                    <c:v>62.5</c:v>
                  </c:pt>
                  <c:pt idx="1">
                    <c:v>53</c:v>
                  </c:pt>
                  <c:pt idx="2">
                    <c:v>46.75</c:v>
                  </c:pt>
                  <c:pt idx="3">
                    <c:v>48</c:v>
                  </c:pt>
                  <c:pt idx="4">
                    <c:v>44.75</c:v>
                  </c:pt>
                  <c:pt idx="5">
                    <c:v>39.25</c:v>
                  </c:pt>
                  <c:pt idx="6">
                    <c:v>41.5</c:v>
                  </c:pt>
                  <c:pt idx="7">
                    <c:v>26.5</c:v>
                  </c:pt>
                  <c:pt idx="8">
                    <c:v>23</c:v>
                  </c:pt>
                  <c:pt idx="9">
                    <c:v>20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BottomHITS_Aut_Dyn_BR_!$C$21:$M$21</c:f>
              <c:numCache/>
            </c:numRef>
          </c:cat>
          <c:val>
            <c:numRef>
              <c:f>BottomHITS_Aut_Dyn_BR_!$C$24:$M$24</c:f>
              <c:numCache/>
            </c:numRef>
          </c:val>
          <c:smooth val="0"/>
        </c:ser>
        <c:ser>
          <c:idx val="1"/>
          <c:order val="1"/>
          <c:tx>
            <c:strRef>
              <c:f>BottomHITS_Aut_Dyn_BR_!$B$26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BottomHITS_Aut_Dyn_BR_!$C$43:$M$43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BottomHITS_Aut_Dyn_BR_!$C$21:$M$21</c:f>
              <c:numCache/>
            </c:numRef>
          </c:cat>
          <c:val>
            <c:numRef>
              <c:f>BottomHITS_Aut_Dyn_BR_!$C$26:$M$26</c:f>
              <c:numCache/>
            </c:numRef>
          </c:val>
          <c:smooth val="0"/>
        </c:ser>
        <c:ser>
          <c:idx val="12"/>
          <c:order val="12"/>
          <c:tx>
            <c:strRef>
              <c:f>BottomHITS_Aut_Dyn_BR_!$B$45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BottomHITS_Aut_Dyn_BR_!$C$21:$M$21</c:f>
              <c:numCache/>
            </c:numRef>
          </c:cat>
          <c:val>
            <c:numRef>
              <c:f>BottomHITS_Aut_Dyn_BR_!$C$45:$M$45</c:f>
              <c:numCache/>
            </c:numRef>
          </c:val>
          <c:smooth val="0"/>
        </c:ser>
        <c:axId val="11737692"/>
        <c:axId val="38530365"/>
      </c:lineChart>
      <c:catAx>
        <c:axId val="1173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8530365"/>
        <c:crosses val="autoZero"/>
        <c:auto val="1"/>
        <c:lblOffset val="100"/>
        <c:tickLblSkip val="1"/>
        <c:noMultiLvlLbl val="0"/>
      </c:catAx>
      <c:valAx>
        <c:axId val="3853036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737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225"/>
          <c:w val="0.9085"/>
          <c:h val="0.975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TopHITS_Hub_Dyn_AR_!$B$31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TopHITS_Hub_Dyn_AR_!$C$21:$M$21</c:f>
              <c:numCache/>
            </c:numRef>
          </c:cat>
          <c:val>
            <c:numRef>
              <c:f>TopHITS_Hub_Dyn_AR_!$C$31:$M$31</c:f>
              <c:numCache/>
            </c:numRef>
          </c:val>
        </c:ser>
        <c:ser>
          <c:idx val="3"/>
          <c:order val="3"/>
          <c:tx>
            <c:strRef>
              <c:f>TopHITS_Hub_Dyn_AR_!$B$32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TopHITS_Hub_Dyn_AR_!$C$21:$M$21</c:f>
              <c:numCache/>
            </c:numRef>
          </c:cat>
          <c:val>
            <c:numRef>
              <c:f>TopHITS_Hub_Dyn_AR_!$C$32:$M$32</c:f>
              <c:numCache/>
            </c:numRef>
          </c:val>
        </c:ser>
        <c:ser>
          <c:idx val="4"/>
          <c:order val="4"/>
          <c:tx>
            <c:strRef>
              <c:f>TopHITS_Hub_Dyn_AR_!$B$33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TopHITS_Hub_Dyn_AR_!$C$21:$M$21</c:f>
              <c:numCache/>
            </c:numRef>
          </c:cat>
          <c:val>
            <c:numRef>
              <c:f>TopHITS_Hub_Dyn_AR_!$C$33:$M$33</c:f>
              <c:numCache/>
            </c:numRef>
          </c:val>
        </c:ser>
        <c:ser>
          <c:idx val="5"/>
          <c:order val="5"/>
          <c:tx>
            <c:strRef>
              <c:f>TopHITS_Hub_Dyn_AR_!$B$34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TopHITS_Hub_Dyn_AR_!$C$21:$M$21</c:f>
              <c:numCache/>
            </c:numRef>
          </c:cat>
          <c:val>
            <c:numRef>
              <c:f>TopHITS_Hub_Dyn_AR_!$C$34:$M$34</c:f>
              <c:numCache/>
            </c:numRef>
          </c:val>
        </c:ser>
        <c:ser>
          <c:idx val="6"/>
          <c:order val="6"/>
          <c:tx>
            <c:strRef>
              <c:f>TopHITS_Hub_Dyn_AR_!$B$35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TopHITS_Hub_Dyn_AR_!$C$21:$M$21</c:f>
              <c:numCache/>
            </c:numRef>
          </c:cat>
          <c:val>
            <c:numRef>
              <c:f>TopHITS_Hub_Dyn_AR_!$C$35:$M$35</c:f>
              <c:numCache/>
            </c:numRef>
          </c:val>
        </c:ser>
        <c:ser>
          <c:idx val="7"/>
          <c:order val="7"/>
          <c:tx>
            <c:strRef>
              <c:f>TopHITS_Hub_Dyn_AR_!$B$37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TopHITS_Hub_Dyn_AR_!$C$21:$M$21</c:f>
              <c:numCache/>
            </c:numRef>
          </c:cat>
          <c:val>
            <c:numRef>
              <c:f>TopHITS_Hub_Dyn_AR_!$C$37:$M$37</c:f>
              <c:numCache/>
            </c:numRef>
          </c:val>
        </c:ser>
        <c:ser>
          <c:idx val="8"/>
          <c:order val="8"/>
          <c:tx>
            <c:strRef>
              <c:f>TopHITS_Hub_Dyn_AR_!$B$38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TopHITS_Hub_Dyn_AR_!$C$21:$M$21</c:f>
              <c:numCache/>
            </c:numRef>
          </c:cat>
          <c:val>
            <c:numRef>
              <c:f>TopHITS_Hub_Dyn_AR_!$C$38:$M$38</c:f>
              <c:numCache/>
            </c:numRef>
          </c:val>
        </c:ser>
        <c:ser>
          <c:idx val="9"/>
          <c:order val="9"/>
          <c:tx>
            <c:strRef>
              <c:f>TopHITS_Hub_Dyn_AR_!$B$39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TopHITS_Hub_Dyn_AR_!$C$21:$M$21</c:f>
              <c:numCache/>
            </c:numRef>
          </c:cat>
          <c:val>
            <c:numRef>
              <c:f>TopHITS_Hub_Dyn_AR_!$C$39:$M$39</c:f>
              <c:numCache/>
            </c:numRef>
          </c:val>
        </c:ser>
        <c:ser>
          <c:idx val="10"/>
          <c:order val="10"/>
          <c:tx>
            <c:strRef>
              <c:f>TopHITS_Hub_Dyn_AR_!$B$40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TopHITS_Hub_Dyn_AR_!$C$21:$M$21</c:f>
              <c:numCache/>
            </c:numRef>
          </c:cat>
          <c:val>
            <c:numRef>
              <c:f>TopHITS_Hub_Dyn_AR_!$C$40:$M$40</c:f>
              <c:numCache/>
            </c:numRef>
          </c:val>
        </c:ser>
        <c:ser>
          <c:idx val="11"/>
          <c:order val="11"/>
          <c:tx>
            <c:strRef>
              <c:f>TopHITS_Hub_Dyn_AR_!$B$41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TopHITS_Hub_Dyn_AR_!$C$21:$M$21</c:f>
              <c:numCache/>
            </c:numRef>
          </c:cat>
          <c:val>
            <c:numRef>
              <c:f>TopHITS_Hub_Dyn_AR_!$C$41:$M$41</c:f>
              <c:numCache/>
            </c:numRef>
          </c:val>
        </c:ser>
        <c:overlap val="100"/>
        <c:axId val="11228966"/>
        <c:axId val="33951831"/>
      </c:barChart>
      <c:lineChart>
        <c:grouping val="standard"/>
        <c:varyColors val="0"/>
        <c:ser>
          <c:idx val="0"/>
          <c:order val="0"/>
          <c:tx>
            <c:strRef>
              <c:f>TopHITS_Hub_Dyn_AR_!$B$24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TopHITS_Hub_Dyn_AR_!$C$44:$M$44</c:f>
                <c:numCache>
                  <c:ptCount val="11"/>
                  <c:pt idx="0">
                    <c:v>118.75</c:v>
                  </c:pt>
                  <c:pt idx="1">
                    <c:v>108</c:v>
                  </c:pt>
                  <c:pt idx="2">
                    <c:v>122.5</c:v>
                  </c:pt>
                  <c:pt idx="3">
                    <c:v>100</c:v>
                  </c:pt>
                  <c:pt idx="4">
                    <c:v>112.75</c:v>
                  </c:pt>
                  <c:pt idx="5">
                    <c:v>104</c:v>
                  </c:pt>
                  <c:pt idx="6">
                    <c:v>89</c:v>
                  </c:pt>
                  <c:pt idx="7">
                    <c:v>0</c:v>
                  </c:pt>
                  <c:pt idx="8">
                    <c:v>4.5</c:v>
                  </c:pt>
                  <c:pt idx="9">
                    <c:v>0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TopHITS_Hub_Dyn_AR_!$C$21:$M$21</c:f>
              <c:numCache/>
            </c:numRef>
          </c:cat>
          <c:val>
            <c:numRef>
              <c:f>TopHITS_Hub_Dyn_AR_!$C$24:$M$24</c:f>
              <c:numCache/>
            </c:numRef>
          </c:val>
          <c:smooth val="0"/>
        </c:ser>
        <c:ser>
          <c:idx val="1"/>
          <c:order val="1"/>
          <c:tx>
            <c:strRef>
              <c:f>TopHITS_Hub_Dyn_AR_!$B$26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TopHITS_Hub_Dyn_AR_!$C$43:$M$43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TopHITS_Hub_Dyn_AR_!$C$21:$M$21</c:f>
              <c:numCache/>
            </c:numRef>
          </c:cat>
          <c:val>
            <c:numRef>
              <c:f>TopHITS_Hub_Dyn_AR_!$C$26:$M$26</c:f>
              <c:numCache/>
            </c:numRef>
          </c:val>
          <c:smooth val="0"/>
        </c:ser>
        <c:ser>
          <c:idx val="12"/>
          <c:order val="12"/>
          <c:tx>
            <c:strRef>
              <c:f>TopHITS_Hub_Dyn_AR_!$B$45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TopHITS_Hub_Dyn_AR_!$C$21:$M$21</c:f>
              <c:numCache/>
            </c:numRef>
          </c:cat>
          <c:val>
            <c:numRef>
              <c:f>TopHITS_Hub_Dyn_AR_!$C$45:$M$45</c:f>
              <c:numCache/>
            </c:numRef>
          </c:val>
          <c:smooth val="0"/>
        </c:ser>
        <c:axId val="11228966"/>
        <c:axId val="33951831"/>
      </c:line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3951831"/>
        <c:crosses val="autoZero"/>
        <c:auto val="1"/>
        <c:lblOffset val="100"/>
        <c:tickLblSkip val="1"/>
        <c:noMultiLvlLbl val="0"/>
      </c:catAx>
      <c:valAx>
        <c:axId val="3395183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2289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225"/>
          <c:w val="0.9085"/>
          <c:h val="0.975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TopHITS_Hub_Dyn_BR_!$B$31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TopHITS_Hub_Dyn_BR_!$C$31:$M$31</c:f>
              <c:numCache/>
            </c:numRef>
          </c:val>
        </c:ser>
        <c:ser>
          <c:idx val="3"/>
          <c:order val="3"/>
          <c:tx>
            <c:strRef>
              <c:f>TopHITS_Hub_Dyn_BR_!$B$32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TopHITS_Hub_Dyn_BR_!$C$32:$M$32</c:f>
              <c:numCache/>
            </c:numRef>
          </c:val>
        </c:ser>
        <c:ser>
          <c:idx val="4"/>
          <c:order val="4"/>
          <c:tx>
            <c:strRef>
              <c:f>TopHITS_Hub_Dyn_BR_!$B$33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TopHITS_Hub_Dyn_BR_!$C$33:$M$33</c:f>
              <c:numCache/>
            </c:numRef>
          </c:val>
        </c:ser>
        <c:ser>
          <c:idx val="5"/>
          <c:order val="5"/>
          <c:tx>
            <c:strRef>
              <c:f>TopHITS_Hub_Dyn_BR_!$B$34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TopHITS_Hub_Dyn_BR_!$C$34:$M$34</c:f>
              <c:numCache/>
            </c:numRef>
          </c:val>
        </c:ser>
        <c:ser>
          <c:idx val="6"/>
          <c:order val="6"/>
          <c:tx>
            <c:strRef>
              <c:f>TopHITS_Hub_Dyn_BR_!$B$35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TopHITS_Hub_Dyn_BR_!$C$35:$M$35</c:f>
              <c:numCache/>
            </c:numRef>
          </c:val>
        </c:ser>
        <c:ser>
          <c:idx val="7"/>
          <c:order val="7"/>
          <c:tx>
            <c:strRef>
              <c:f>TopHITS_Hub_Dyn_BR_!$B$37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TopHITS_Hub_Dyn_BR_!$C$37:$M$37</c:f>
              <c:numCache/>
            </c:numRef>
          </c:val>
        </c:ser>
        <c:ser>
          <c:idx val="8"/>
          <c:order val="8"/>
          <c:tx>
            <c:strRef>
              <c:f>TopHITS_Hub_Dyn_BR_!$B$38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TopHITS_Hub_Dyn_BR_!$C$38:$M$38</c:f>
              <c:numCache/>
            </c:numRef>
          </c:val>
        </c:ser>
        <c:ser>
          <c:idx val="9"/>
          <c:order val="9"/>
          <c:tx>
            <c:strRef>
              <c:f>TopHITS_Hub_Dyn_BR_!$B$39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TopHITS_Hub_Dyn_BR_!$C$39:$M$39</c:f>
              <c:numCache/>
            </c:numRef>
          </c:val>
        </c:ser>
        <c:ser>
          <c:idx val="10"/>
          <c:order val="10"/>
          <c:tx>
            <c:strRef>
              <c:f>TopHITS_Hub_Dyn_BR_!$B$40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TopHITS_Hub_Dyn_BR_!$C$40:$M$40</c:f>
              <c:numCache/>
            </c:numRef>
          </c:val>
        </c:ser>
        <c:ser>
          <c:idx val="11"/>
          <c:order val="11"/>
          <c:tx>
            <c:strRef>
              <c:f>TopHITS_Hub_Dyn_BR_!$B$41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TopHITS_Hub_Dyn_BR_!$C$41:$M$41</c:f>
              <c:numCache/>
            </c:numRef>
          </c:val>
        </c:ser>
        <c:overlap val="100"/>
        <c:axId val="37131024"/>
        <c:axId val="65743761"/>
      </c:barChart>
      <c:lineChart>
        <c:grouping val="standard"/>
        <c:varyColors val="0"/>
        <c:ser>
          <c:idx val="0"/>
          <c:order val="0"/>
          <c:tx>
            <c:strRef>
              <c:f>TopHITS_Hub_Dyn_BR_!$B$24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TopHITS_Hub_Dyn_BR_!$C$44:$M$44</c:f>
                <c:numCache>
                  <c:ptCount val="11"/>
                  <c:pt idx="0">
                    <c:v>62.5</c:v>
                  </c:pt>
                  <c:pt idx="1">
                    <c:v>49</c:v>
                  </c:pt>
                  <c:pt idx="2">
                    <c:v>69</c:v>
                  </c:pt>
                  <c:pt idx="3">
                    <c:v>55.5</c:v>
                  </c:pt>
                  <c:pt idx="4">
                    <c:v>90.75</c:v>
                  </c:pt>
                  <c:pt idx="5">
                    <c:v>82</c:v>
                  </c:pt>
                  <c:pt idx="6">
                    <c:v>60</c:v>
                  </c:pt>
                  <c:pt idx="7">
                    <c:v>0</c:v>
                  </c:pt>
                  <c:pt idx="8">
                    <c:v>3</c:v>
                  </c:pt>
                  <c:pt idx="9">
                    <c:v>0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TopHITS_Hub_Dyn_BR_!$C$21:$M$21</c:f>
              <c:numCache/>
            </c:numRef>
          </c:cat>
          <c:val>
            <c:numRef>
              <c:f>TopHITS_Hub_Dyn_BR_!$C$24:$M$24</c:f>
              <c:numCache/>
            </c:numRef>
          </c:val>
          <c:smooth val="0"/>
        </c:ser>
        <c:ser>
          <c:idx val="1"/>
          <c:order val="1"/>
          <c:tx>
            <c:strRef>
              <c:f>TopHITS_Hub_Dyn_BR_!$B$26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TopHITS_Hub_Dyn_BR_!$C$43:$M$43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TopHITS_Hub_Dyn_BR_!$C$21:$M$21</c:f>
              <c:numCache/>
            </c:numRef>
          </c:cat>
          <c:val>
            <c:numRef>
              <c:f>TopHITS_Hub_Dyn_BR_!$C$26:$M$26</c:f>
              <c:numCache/>
            </c:numRef>
          </c:val>
          <c:smooth val="0"/>
        </c:ser>
        <c:ser>
          <c:idx val="12"/>
          <c:order val="12"/>
          <c:tx>
            <c:strRef>
              <c:f>TopHITS_Hub_Dyn_BR_!$B$45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TopHITS_Hub_Dyn_BR_!$C$21:$M$21</c:f>
              <c:numCache/>
            </c:numRef>
          </c:cat>
          <c:val>
            <c:numRef>
              <c:f>TopHITS_Hub_Dyn_BR_!$C$45:$M$45</c:f>
              <c:numCache/>
            </c:numRef>
          </c:val>
          <c:smooth val="0"/>
        </c:ser>
        <c:axId val="37131024"/>
        <c:axId val="65743761"/>
      </c:line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5743761"/>
        <c:crosses val="autoZero"/>
        <c:auto val="1"/>
        <c:lblOffset val="100"/>
        <c:tickLblSkip val="1"/>
        <c:noMultiLvlLbl val="0"/>
      </c:catAx>
      <c:valAx>
        <c:axId val="6574376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71310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225"/>
          <c:w val="0.9035"/>
          <c:h val="0.975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BottomHITS_Hub_Dyn_AR_!$B$31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BottomHITS_Hub_Dyn_AR_!$C$21:$M$21</c:f>
              <c:numCache/>
            </c:numRef>
          </c:cat>
          <c:val>
            <c:numRef>
              <c:f>BottomHITS_Hub_Dyn_AR_!$C$31:$M$31</c:f>
              <c:numCache/>
            </c:numRef>
          </c:val>
        </c:ser>
        <c:ser>
          <c:idx val="3"/>
          <c:order val="3"/>
          <c:tx>
            <c:strRef>
              <c:f>BottomHITS_Hub_Dyn_AR_!$B$32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BottomHITS_Hub_Dyn_AR_!$C$21:$M$21</c:f>
              <c:numCache/>
            </c:numRef>
          </c:cat>
          <c:val>
            <c:numRef>
              <c:f>BottomHITS_Hub_Dyn_AR_!$C$32:$M$32</c:f>
              <c:numCache/>
            </c:numRef>
          </c:val>
        </c:ser>
        <c:ser>
          <c:idx val="4"/>
          <c:order val="4"/>
          <c:tx>
            <c:strRef>
              <c:f>BottomHITS_Hub_Dyn_AR_!$B$33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BottomHITS_Hub_Dyn_AR_!$C$21:$M$21</c:f>
              <c:numCache/>
            </c:numRef>
          </c:cat>
          <c:val>
            <c:numRef>
              <c:f>BottomHITS_Hub_Dyn_AR_!$C$33:$M$33</c:f>
              <c:numCache/>
            </c:numRef>
          </c:val>
        </c:ser>
        <c:ser>
          <c:idx val="5"/>
          <c:order val="5"/>
          <c:tx>
            <c:strRef>
              <c:f>BottomHITS_Hub_Dyn_AR_!$B$34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BottomHITS_Hub_Dyn_AR_!$C$21:$M$21</c:f>
              <c:numCache/>
            </c:numRef>
          </c:cat>
          <c:val>
            <c:numRef>
              <c:f>BottomHITS_Hub_Dyn_AR_!$C$34:$M$34</c:f>
              <c:numCache/>
            </c:numRef>
          </c:val>
        </c:ser>
        <c:ser>
          <c:idx val="6"/>
          <c:order val="6"/>
          <c:tx>
            <c:strRef>
              <c:f>BottomHITS_Hub_Dyn_AR_!$B$35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BottomHITS_Hub_Dyn_AR_!$C$21:$M$21</c:f>
              <c:numCache/>
            </c:numRef>
          </c:cat>
          <c:val>
            <c:numRef>
              <c:f>BottomHITS_Hub_Dyn_AR_!$C$35:$M$35</c:f>
              <c:numCache/>
            </c:numRef>
          </c:val>
        </c:ser>
        <c:ser>
          <c:idx val="7"/>
          <c:order val="7"/>
          <c:tx>
            <c:strRef>
              <c:f>BottomHITS_Hub_Dyn_AR_!$B$37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BottomHITS_Hub_Dyn_AR_!$C$21:$M$21</c:f>
              <c:numCache/>
            </c:numRef>
          </c:cat>
          <c:val>
            <c:numRef>
              <c:f>BottomHITS_Hub_Dyn_AR_!$C$37:$M$37</c:f>
              <c:numCache/>
            </c:numRef>
          </c:val>
        </c:ser>
        <c:ser>
          <c:idx val="8"/>
          <c:order val="8"/>
          <c:tx>
            <c:strRef>
              <c:f>BottomHITS_Hub_Dyn_AR_!$B$38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BottomHITS_Hub_Dyn_AR_!$C$21:$M$21</c:f>
              <c:numCache/>
            </c:numRef>
          </c:cat>
          <c:val>
            <c:numRef>
              <c:f>BottomHITS_Hub_Dyn_AR_!$C$38:$M$38</c:f>
              <c:numCache/>
            </c:numRef>
          </c:val>
        </c:ser>
        <c:ser>
          <c:idx val="9"/>
          <c:order val="9"/>
          <c:tx>
            <c:strRef>
              <c:f>BottomHITS_Hub_Dyn_AR_!$B$39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BottomHITS_Hub_Dyn_AR_!$C$21:$M$21</c:f>
              <c:numCache/>
            </c:numRef>
          </c:cat>
          <c:val>
            <c:numRef>
              <c:f>BottomHITS_Hub_Dyn_AR_!$C$39:$M$39</c:f>
              <c:numCache/>
            </c:numRef>
          </c:val>
        </c:ser>
        <c:ser>
          <c:idx val="10"/>
          <c:order val="10"/>
          <c:tx>
            <c:strRef>
              <c:f>BottomHITS_Hub_Dyn_AR_!$B$40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BottomHITS_Hub_Dyn_AR_!$C$21:$M$21</c:f>
              <c:numCache/>
            </c:numRef>
          </c:cat>
          <c:val>
            <c:numRef>
              <c:f>BottomHITS_Hub_Dyn_AR_!$C$40:$M$40</c:f>
              <c:numCache/>
            </c:numRef>
          </c:val>
        </c:ser>
        <c:ser>
          <c:idx val="11"/>
          <c:order val="11"/>
          <c:tx>
            <c:strRef>
              <c:f>BottomHITS_Hub_Dyn_AR_!$B$41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BottomHITS_Hub_Dyn_AR_!$C$21:$M$21</c:f>
              <c:numCache/>
            </c:numRef>
          </c:cat>
          <c:val>
            <c:numRef>
              <c:f>BottomHITS_Hub_Dyn_AR_!$C$41:$M$41</c:f>
              <c:numCache/>
            </c:numRef>
          </c:val>
        </c:ser>
        <c:overlap val="100"/>
        <c:axId val="54822938"/>
        <c:axId val="23644395"/>
      </c:barChart>
      <c:lineChart>
        <c:grouping val="standard"/>
        <c:varyColors val="0"/>
        <c:ser>
          <c:idx val="0"/>
          <c:order val="0"/>
          <c:tx>
            <c:strRef>
              <c:f>BottomHITS_Hub_Dyn_AR_!$B$24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BottomHITS_Hub_Dyn_AR_!$C$44:$M$44</c:f>
                <c:numCache>
                  <c:ptCount val="11"/>
                  <c:pt idx="0">
                    <c:v>118.75</c:v>
                  </c:pt>
                  <c:pt idx="1">
                    <c:v>107</c:v>
                  </c:pt>
                  <c:pt idx="2">
                    <c:v>100</c:v>
                  </c:pt>
                  <c:pt idx="3">
                    <c:v>89.5</c:v>
                  </c:pt>
                  <c:pt idx="4">
                    <c:v>72</c:v>
                  </c:pt>
                  <c:pt idx="5">
                    <c:v>50.75</c:v>
                  </c:pt>
                  <c:pt idx="6">
                    <c:v>42</c:v>
                  </c:pt>
                  <c:pt idx="7">
                    <c:v>31.5</c:v>
                  </c:pt>
                  <c:pt idx="8">
                    <c:v>26.5</c:v>
                  </c:pt>
                  <c:pt idx="9">
                    <c:v>13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BottomHITS_Hub_Dyn_AR_!$C$21:$M$21</c:f>
              <c:numCache/>
            </c:numRef>
          </c:cat>
          <c:val>
            <c:numRef>
              <c:f>BottomHITS_Hub_Dyn_AR_!$C$24:$M$24</c:f>
              <c:numCache/>
            </c:numRef>
          </c:val>
          <c:smooth val="0"/>
        </c:ser>
        <c:ser>
          <c:idx val="1"/>
          <c:order val="1"/>
          <c:tx>
            <c:strRef>
              <c:f>BottomHITS_Hub_Dyn_AR_!$B$26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BottomHITS_Hub_Dyn_AR_!$C$43:$M$43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BottomHITS_Hub_Dyn_AR_!$C$21:$M$21</c:f>
              <c:numCache/>
            </c:numRef>
          </c:cat>
          <c:val>
            <c:numRef>
              <c:f>BottomHITS_Hub_Dyn_AR_!$C$26:$M$26</c:f>
              <c:numCache/>
            </c:numRef>
          </c:val>
          <c:smooth val="0"/>
        </c:ser>
        <c:ser>
          <c:idx val="12"/>
          <c:order val="12"/>
          <c:tx>
            <c:strRef>
              <c:f>BottomHITS_Hub_Dyn_AR_!$B$45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BottomHITS_Hub_Dyn_AR_!$C$21:$M$21</c:f>
              <c:numCache/>
            </c:numRef>
          </c:cat>
          <c:val>
            <c:numRef>
              <c:f>BottomHITS_Hub_Dyn_AR_!$C$45:$M$45</c:f>
              <c:numCache/>
            </c:numRef>
          </c:val>
          <c:smooth val="0"/>
        </c:ser>
        <c:axId val="54822938"/>
        <c:axId val="23644395"/>
      </c:lineChart>
      <c:catAx>
        <c:axId val="5482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3644395"/>
        <c:crosses val="autoZero"/>
        <c:auto val="1"/>
        <c:lblOffset val="100"/>
        <c:tickLblSkip val="1"/>
        <c:noMultiLvlLbl val="0"/>
      </c:catAx>
      <c:valAx>
        <c:axId val="2364439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48229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175"/>
          <c:w val="0.908"/>
          <c:h val="0.9762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BottomHITS_Hub_Dyn_BR_!$B$31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BottomHITS_Hub_Dyn_BR_!$C$31:$M$31</c:f>
              <c:numCache/>
            </c:numRef>
          </c:val>
        </c:ser>
        <c:ser>
          <c:idx val="3"/>
          <c:order val="3"/>
          <c:tx>
            <c:strRef>
              <c:f>BottomHITS_Hub_Dyn_BR_!$B$32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BottomHITS_Hub_Dyn_BR_!$C$32:$M$32</c:f>
              <c:numCache/>
            </c:numRef>
          </c:val>
        </c:ser>
        <c:ser>
          <c:idx val="4"/>
          <c:order val="4"/>
          <c:tx>
            <c:strRef>
              <c:f>BottomHITS_Hub_Dyn_BR_!$B$33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BottomHITS_Hub_Dyn_BR_!$C$33:$M$33</c:f>
              <c:numCache/>
            </c:numRef>
          </c:val>
        </c:ser>
        <c:ser>
          <c:idx val="5"/>
          <c:order val="5"/>
          <c:tx>
            <c:strRef>
              <c:f>BottomHITS_Hub_Dyn_BR_!$B$34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BottomHITS_Hub_Dyn_BR_!$C$34:$M$34</c:f>
              <c:numCache/>
            </c:numRef>
          </c:val>
        </c:ser>
        <c:ser>
          <c:idx val="6"/>
          <c:order val="6"/>
          <c:tx>
            <c:strRef>
              <c:f>BottomHITS_Hub_Dyn_BR_!$B$35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BottomHITS_Hub_Dyn_BR_!$C$35:$M$35</c:f>
              <c:numCache/>
            </c:numRef>
          </c:val>
        </c:ser>
        <c:ser>
          <c:idx val="7"/>
          <c:order val="7"/>
          <c:tx>
            <c:strRef>
              <c:f>BottomHITS_Hub_Dyn_BR_!$B$37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BottomHITS_Hub_Dyn_BR_!$C$37:$M$37</c:f>
              <c:numCache/>
            </c:numRef>
          </c:val>
        </c:ser>
        <c:ser>
          <c:idx val="8"/>
          <c:order val="8"/>
          <c:tx>
            <c:strRef>
              <c:f>BottomHITS_Hub_Dyn_BR_!$B$38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BottomHITS_Hub_Dyn_BR_!$C$38:$M$38</c:f>
              <c:numCache/>
            </c:numRef>
          </c:val>
        </c:ser>
        <c:ser>
          <c:idx val="9"/>
          <c:order val="9"/>
          <c:tx>
            <c:strRef>
              <c:f>BottomHITS_Hub_Dyn_BR_!$B$39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BottomHITS_Hub_Dyn_BR_!$C$39:$M$39</c:f>
              <c:numCache/>
            </c:numRef>
          </c:val>
        </c:ser>
        <c:ser>
          <c:idx val="10"/>
          <c:order val="10"/>
          <c:tx>
            <c:strRef>
              <c:f>BottomHITS_Hub_Dyn_BR_!$B$40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BottomHITS_Hub_Dyn_BR_!$C$40:$M$40</c:f>
              <c:numCache/>
            </c:numRef>
          </c:val>
        </c:ser>
        <c:ser>
          <c:idx val="11"/>
          <c:order val="11"/>
          <c:tx>
            <c:strRef>
              <c:f>BottomHITS_Hub_Dyn_BR_!$B$41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BottomHITS_Hub_Dyn_BR_!$C$41:$M$41</c:f>
              <c:numCache/>
            </c:numRef>
          </c:val>
        </c:ser>
        <c:overlap val="100"/>
        <c:axId val="11472964"/>
        <c:axId val="36147813"/>
      </c:barChart>
      <c:lineChart>
        <c:grouping val="standard"/>
        <c:varyColors val="0"/>
        <c:ser>
          <c:idx val="0"/>
          <c:order val="0"/>
          <c:tx>
            <c:strRef>
              <c:f>BottomHITS_Hub_Dyn_BR_!$B$24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BottomHITS_Hub_Dyn_BR_!$C$44:$M$44</c:f>
                <c:numCache>
                  <c:ptCount val="11"/>
                  <c:pt idx="0">
                    <c:v>62.5</c:v>
                  </c:pt>
                  <c:pt idx="1">
                    <c:v>60</c:v>
                  </c:pt>
                  <c:pt idx="2">
                    <c:v>56</c:v>
                  </c:pt>
                  <c:pt idx="3">
                    <c:v>49</c:v>
                  </c:pt>
                  <c:pt idx="4">
                    <c:v>46.25</c:v>
                  </c:pt>
                  <c:pt idx="5">
                    <c:v>38</c:v>
                  </c:pt>
                  <c:pt idx="6">
                    <c:v>34</c:v>
                  </c:pt>
                  <c:pt idx="7">
                    <c:v>23</c:v>
                  </c:pt>
                  <c:pt idx="8">
                    <c:v>20.5</c:v>
                  </c:pt>
                  <c:pt idx="9">
                    <c:v>12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BottomHITS_Hub_Dyn_BR_!$C$21:$M$21</c:f>
              <c:numCache/>
            </c:numRef>
          </c:cat>
          <c:val>
            <c:numRef>
              <c:f>BottomHITS_Hub_Dyn_BR_!$C$24:$M$24</c:f>
              <c:numCache/>
            </c:numRef>
          </c:val>
          <c:smooth val="0"/>
        </c:ser>
        <c:ser>
          <c:idx val="1"/>
          <c:order val="1"/>
          <c:tx>
            <c:strRef>
              <c:f>BottomHITS_Hub_Dyn_BR_!$B$26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BottomHITS_Hub_Dyn_BR_!$C$43:$M$43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BottomHITS_Hub_Dyn_BR_!$C$21:$M$21</c:f>
              <c:numCache/>
            </c:numRef>
          </c:cat>
          <c:val>
            <c:numRef>
              <c:f>BottomHITS_Hub_Dyn_BR_!$C$26:$M$26</c:f>
              <c:numCache/>
            </c:numRef>
          </c:val>
          <c:smooth val="0"/>
        </c:ser>
        <c:ser>
          <c:idx val="12"/>
          <c:order val="12"/>
          <c:tx>
            <c:strRef>
              <c:f>BottomHITS_Hub_Dyn_BR_!$B$45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BottomHITS_Hub_Dyn_BR_!$C$21:$M$21</c:f>
              <c:numCache/>
            </c:numRef>
          </c:cat>
          <c:val>
            <c:numRef>
              <c:f>BottomHITS_Hub_Dyn_BR_!$C$45:$M$45</c:f>
              <c:numCache/>
            </c:numRef>
          </c:val>
          <c:smooth val="0"/>
        </c:ser>
        <c:axId val="11472964"/>
        <c:axId val="36147813"/>
      </c:lineChart>
      <c:catAx>
        <c:axId val="11472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6147813"/>
        <c:crosses val="autoZero"/>
        <c:auto val="1"/>
        <c:lblOffset val="100"/>
        <c:tickLblSkip val="1"/>
        <c:noMultiLvlLbl val="0"/>
      </c:catAx>
      <c:valAx>
        <c:axId val="3614781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14729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12"/>
          <c:w val="0.9085"/>
          <c:h val="0.975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TopHITS_Aut_Dyn_Binary_AR_!$B$31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TopHITS_Aut_Dyn_Binary_AR_!$C$21:$M$21</c:f>
              <c:numCache/>
            </c:numRef>
          </c:cat>
          <c:val>
            <c:numRef>
              <c:f>TopHITS_Aut_Dyn_Binary_AR_!$C$31:$M$31</c:f>
              <c:numCache/>
            </c:numRef>
          </c:val>
        </c:ser>
        <c:ser>
          <c:idx val="3"/>
          <c:order val="3"/>
          <c:tx>
            <c:strRef>
              <c:f>TopHITS_Aut_Dyn_Binary_AR_!$B$32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TopHITS_Aut_Dyn_Binary_AR_!$C$21:$M$21</c:f>
              <c:numCache/>
            </c:numRef>
          </c:cat>
          <c:val>
            <c:numRef>
              <c:f>TopHITS_Aut_Dyn_Binary_AR_!$C$32:$M$32</c:f>
              <c:numCache/>
            </c:numRef>
          </c:val>
        </c:ser>
        <c:ser>
          <c:idx val="4"/>
          <c:order val="4"/>
          <c:tx>
            <c:strRef>
              <c:f>TopHITS_Aut_Dyn_Binary_AR_!$B$33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TopHITS_Aut_Dyn_Binary_AR_!$C$21:$M$21</c:f>
              <c:numCache/>
            </c:numRef>
          </c:cat>
          <c:val>
            <c:numRef>
              <c:f>TopHITS_Aut_Dyn_Binary_AR_!$C$33:$M$33</c:f>
              <c:numCache/>
            </c:numRef>
          </c:val>
        </c:ser>
        <c:ser>
          <c:idx val="5"/>
          <c:order val="5"/>
          <c:tx>
            <c:strRef>
              <c:f>TopHITS_Aut_Dyn_Binary_AR_!$B$34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TopHITS_Aut_Dyn_Binary_AR_!$C$21:$M$21</c:f>
              <c:numCache/>
            </c:numRef>
          </c:cat>
          <c:val>
            <c:numRef>
              <c:f>TopHITS_Aut_Dyn_Binary_AR_!$C$34:$M$34</c:f>
              <c:numCache/>
            </c:numRef>
          </c:val>
        </c:ser>
        <c:ser>
          <c:idx val="6"/>
          <c:order val="6"/>
          <c:tx>
            <c:strRef>
              <c:f>TopHITS_Aut_Dyn_Binary_AR_!$B$35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TopHITS_Aut_Dyn_Binary_AR_!$C$21:$M$21</c:f>
              <c:numCache/>
            </c:numRef>
          </c:cat>
          <c:val>
            <c:numRef>
              <c:f>TopHITS_Aut_Dyn_Binary_AR_!$C$35:$M$35</c:f>
              <c:numCache/>
            </c:numRef>
          </c:val>
        </c:ser>
        <c:ser>
          <c:idx val="7"/>
          <c:order val="7"/>
          <c:tx>
            <c:strRef>
              <c:f>TopHITS_Aut_Dyn_Binary_AR_!$B$37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TopHITS_Aut_Dyn_Binary_AR_!$C$21:$M$21</c:f>
              <c:numCache/>
            </c:numRef>
          </c:cat>
          <c:val>
            <c:numRef>
              <c:f>TopHITS_Aut_Dyn_Binary_AR_!$C$37:$M$37</c:f>
              <c:numCache/>
            </c:numRef>
          </c:val>
        </c:ser>
        <c:ser>
          <c:idx val="8"/>
          <c:order val="8"/>
          <c:tx>
            <c:strRef>
              <c:f>TopHITS_Aut_Dyn_Binary_AR_!$B$38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TopHITS_Aut_Dyn_Binary_AR_!$C$21:$M$21</c:f>
              <c:numCache/>
            </c:numRef>
          </c:cat>
          <c:val>
            <c:numRef>
              <c:f>TopHITS_Aut_Dyn_Binary_AR_!$C$38:$M$38</c:f>
              <c:numCache/>
            </c:numRef>
          </c:val>
        </c:ser>
        <c:ser>
          <c:idx val="9"/>
          <c:order val="9"/>
          <c:tx>
            <c:strRef>
              <c:f>TopHITS_Aut_Dyn_Binary_AR_!$B$39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TopHITS_Aut_Dyn_Binary_AR_!$C$21:$M$21</c:f>
              <c:numCache/>
            </c:numRef>
          </c:cat>
          <c:val>
            <c:numRef>
              <c:f>TopHITS_Aut_Dyn_Binary_AR_!$C$39:$M$39</c:f>
              <c:numCache/>
            </c:numRef>
          </c:val>
        </c:ser>
        <c:ser>
          <c:idx val="10"/>
          <c:order val="10"/>
          <c:tx>
            <c:strRef>
              <c:f>TopHITS_Aut_Dyn_Binary_AR_!$B$40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TopHITS_Aut_Dyn_Binary_AR_!$C$21:$M$21</c:f>
              <c:numCache/>
            </c:numRef>
          </c:cat>
          <c:val>
            <c:numRef>
              <c:f>TopHITS_Aut_Dyn_Binary_AR_!$C$40:$M$40</c:f>
              <c:numCache/>
            </c:numRef>
          </c:val>
        </c:ser>
        <c:ser>
          <c:idx val="11"/>
          <c:order val="11"/>
          <c:tx>
            <c:strRef>
              <c:f>TopHITS_Aut_Dyn_Binary_AR_!$B$41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TopHITS_Aut_Dyn_Binary_AR_!$C$21:$M$21</c:f>
              <c:numCache/>
            </c:numRef>
          </c:cat>
          <c:val>
            <c:numRef>
              <c:f>TopHITS_Aut_Dyn_Binary_AR_!$C$41:$M$41</c:f>
              <c:numCache/>
            </c:numRef>
          </c:val>
        </c:ser>
        <c:overlap val="100"/>
        <c:axId val="56894862"/>
        <c:axId val="42291711"/>
      </c:barChart>
      <c:lineChart>
        <c:grouping val="standard"/>
        <c:varyColors val="0"/>
        <c:ser>
          <c:idx val="0"/>
          <c:order val="0"/>
          <c:tx>
            <c:strRef>
              <c:f>TopHITS_Aut_Dyn_Binary_AR_!$B$24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TopHITS_Aut_Dyn_Binary_AR_!$C$44:$M$44</c:f>
                <c:numCache>
                  <c:ptCount val="11"/>
                  <c:pt idx="0">
                    <c:v>118.75</c:v>
                  </c:pt>
                  <c:pt idx="1">
                    <c:v>112.75</c:v>
                  </c:pt>
                  <c:pt idx="2">
                    <c:v>92.25</c:v>
                  </c:pt>
                  <c:pt idx="3">
                    <c:v>72</c:v>
                  </c:pt>
                  <c:pt idx="4">
                    <c:v>80</c:v>
                  </c:pt>
                  <c:pt idx="5">
                    <c:v>54.25</c:v>
                  </c:pt>
                  <c:pt idx="6">
                    <c:v>29.5</c:v>
                  </c:pt>
                  <c:pt idx="7">
                    <c:v>20</c:v>
                  </c:pt>
                  <c:pt idx="8">
                    <c:v>12.5</c:v>
                  </c:pt>
                  <c:pt idx="9">
                    <c:v>6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TopHITS_Aut_Dyn_Binary_AR_!$C$21:$M$21</c:f>
              <c:numCache/>
            </c:numRef>
          </c:cat>
          <c:val>
            <c:numRef>
              <c:f>TopHITS_Aut_Dyn_Binary_AR_!$C$24:$M$24</c:f>
              <c:numCache/>
            </c:numRef>
          </c:val>
          <c:smooth val="0"/>
        </c:ser>
        <c:ser>
          <c:idx val="1"/>
          <c:order val="1"/>
          <c:tx>
            <c:strRef>
              <c:f>TopHITS_Aut_Dyn_Binary_AR_!$B$26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TopHITS_Aut_Dyn_Binary_AR_!$C$43:$M$43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TopHITS_Aut_Dyn_Binary_AR_!$C$21:$M$21</c:f>
              <c:numCache/>
            </c:numRef>
          </c:cat>
          <c:val>
            <c:numRef>
              <c:f>TopHITS_Aut_Dyn_Binary_AR_!$C$26:$M$26</c:f>
              <c:numCache/>
            </c:numRef>
          </c:val>
          <c:smooth val="0"/>
        </c:ser>
        <c:ser>
          <c:idx val="12"/>
          <c:order val="12"/>
          <c:tx>
            <c:strRef>
              <c:f>TopHITS_Aut_Dyn_Binary_AR_!$B$45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TopHITS_Aut_Dyn_Binary_AR_!$C$21:$M$21</c:f>
              <c:numCache/>
            </c:numRef>
          </c:cat>
          <c:val>
            <c:numRef>
              <c:f>TopHITS_Aut_Dyn_Binary_AR_!$C$45:$M$45</c:f>
              <c:numCache/>
            </c:numRef>
          </c:val>
          <c:smooth val="0"/>
        </c:ser>
        <c:axId val="56894862"/>
        <c:axId val="42291711"/>
      </c:lineChart>
      <c:catAx>
        <c:axId val="568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2291711"/>
        <c:crosses val="autoZero"/>
        <c:auto val="1"/>
        <c:lblOffset val="100"/>
        <c:tickLblSkip val="1"/>
        <c:noMultiLvlLbl val="0"/>
      </c:catAx>
      <c:valAx>
        <c:axId val="4229171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894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2"/>
          <c:w val="0.9095"/>
          <c:h val="0.9762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TopHITS_Aut_Dyn_Binary_BR_!$B$31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TopHITS_Aut_Dyn_Binary_BR_!$C$31:$M$31</c:f>
              <c:numCache/>
            </c:numRef>
          </c:val>
        </c:ser>
        <c:ser>
          <c:idx val="3"/>
          <c:order val="3"/>
          <c:tx>
            <c:strRef>
              <c:f>TopHITS_Aut_Dyn_Binary_BR_!$B$32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TopHITS_Aut_Dyn_Binary_BR_!$C$32:$M$32</c:f>
              <c:numCache/>
            </c:numRef>
          </c:val>
        </c:ser>
        <c:ser>
          <c:idx val="4"/>
          <c:order val="4"/>
          <c:tx>
            <c:strRef>
              <c:f>TopHITS_Aut_Dyn_Binary_BR_!$B$33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TopHITS_Aut_Dyn_Binary_BR_!$C$33:$M$33</c:f>
              <c:numCache/>
            </c:numRef>
          </c:val>
        </c:ser>
        <c:ser>
          <c:idx val="5"/>
          <c:order val="5"/>
          <c:tx>
            <c:strRef>
              <c:f>TopHITS_Aut_Dyn_Binary_BR_!$B$34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TopHITS_Aut_Dyn_Binary_BR_!$C$34:$M$34</c:f>
              <c:numCache/>
            </c:numRef>
          </c:val>
        </c:ser>
        <c:ser>
          <c:idx val="6"/>
          <c:order val="6"/>
          <c:tx>
            <c:strRef>
              <c:f>TopHITS_Aut_Dyn_Binary_BR_!$B$35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TopHITS_Aut_Dyn_Binary_BR_!$C$35:$M$35</c:f>
              <c:numCache/>
            </c:numRef>
          </c:val>
        </c:ser>
        <c:ser>
          <c:idx val="7"/>
          <c:order val="7"/>
          <c:tx>
            <c:strRef>
              <c:f>TopHITS_Aut_Dyn_Binary_BR_!$B$37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TopHITS_Aut_Dyn_Binary_BR_!$C$37:$M$37</c:f>
              <c:numCache/>
            </c:numRef>
          </c:val>
        </c:ser>
        <c:ser>
          <c:idx val="8"/>
          <c:order val="8"/>
          <c:tx>
            <c:strRef>
              <c:f>TopHITS_Aut_Dyn_Binary_BR_!$B$38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TopHITS_Aut_Dyn_Binary_BR_!$C$38:$M$38</c:f>
              <c:numCache/>
            </c:numRef>
          </c:val>
        </c:ser>
        <c:ser>
          <c:idx val="9"/>
          <c:order val="9"/>
          <c:tx>
            <c:strRef>
              <c:f>TopHITS_Aut_Dyn_Binary_BR_!$B$39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TopHITS_Aut_Dyn_Binary_BR_!$C$39:$M$39</c:f>
              <c:numCache/>
            </c:numRef>
          </c:val>
        </c:ser>
        <c:ser>
          <c:idx val="10"/>
          <c:order val="10"/>
          <c:tx>
            <c:strRef>
              <c:f>TopHITS_Aut_Dyn_Binary_BR_!$B$40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TopHITS_Aut_Dyn_Binary_BR_!$C$40:$M$40</c:f>
              <c:numCache/>
            </c:numRef>
          </c:val>
        </c:ser>
        <c:ser>
          <c:idx val="11"/>
          <c:order val="11"/>
          <c:tx>
            <c:strRef>
              <c:f>TopHITS_Aut_Dyn_Binary_BR_!$B$41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TopHITS_Aut_Dyn_Binary_BR_!$C$41:$M$41</c:f>
              <c:numCache/>
            </c:numRef>
          </c:val>
        </c:ser>
        <c:overlap val="100"/>
        <c:axId val="45081080"/>
        <c:axId val="3076537"/>
      </c:barChart>
      <c:lineChart>
        <c:grouping val="standard"/>
        <c:varyColors val="0"/>
        <c:ser>
          <c:idx val="0"/>
          <c:order val="0"/>
          <c:tx>
            <c:strRef>
              <c:f>TopHITS_Aut_Dyn_Binary_BR_!$B$24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TopHITS_Aut_Dyn_Binary_BR_!$C$44:$M$44</c:f>
                <c:numCache>
                  <c:ptCount val="11"/>
                  <c:pt idx="0">
                    <c:v>62.5</c:v>
                  </c:pt>
                  <c:pt idx="1">
                    <c:v>63.5</c:v>
                  </c:pt>
                  <c:pt idx="2">
                    <c:v>64.5</c:v>
                  </c:pt>
                  <c:pt idx="3">
                    <c:v>53</c:v>
                  </c:pt>
                  <c:pt idx="4">
                    <c:v>51</c:v>
                  </c:pt>
                  <c:pt idx="5">
                    <c:v>41</c:v>
                  </c:pt>
                  <c:pt idx="6">
                    <c:v>21</c:v>
                  </c:pt>
                  <c:pt idx="7">
                    <c:v>19</c:v>
                  </c:pt>
                  <c:pt idx="8">
                    <c:v>12.25</c:v>
                  </c:pt>
                  <c:pt idx="9">
                    <c:v>6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TopHITS_Aut_Dyn_Binary_BR_!$C$21:$M$21</c:f>
              <c:numCache/>
            </c:numRef>
          </c:cat>
          <c:val>
            <c:numRef>
              <c:f>TopHITS_Aut_Dyn_Binary_BR_!$C$24:$M$24</c:f>
              <c:numCache/>
            </c:numRef>
          </c:val>
          <c:smooth val="0"/>
        </c:ser>
        <c:ser>
          <c:idx val="1"/>
          <c:order val="1"/>
          <c:tx>
            <c:strRef>
              <c:f>TopHITS_Aut_Dyn_Binary_BR_!$B$26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TopHITS_Aut_Dyn_Binary_BR_!$C$43:$M$43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TopHITS_Aut_Dyn_Binary_BR_!$C$21:$M$21</c:f>
              <c:numCache/>
            </c:numRef>
          </c:cat>
          <c:val>
            <c:numRef>
              <c:f>TopHITS_Aut_Dyn_Binary_BR_!$C$26:$M$26</c:f>
              <c:numCache/>
            </c:numRef>
          </c:val>
          <c:smooth val="0"/>
        </c:ser>
        <c:ser>
          <c:idx val="12"/>
          <c:order val="12"/>
          <c:tx>
            <c:strRef>
              <c:f>TopHITS_Aut_Dyn_Binary_BR_!$B$45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TopHITS_Aut_Dyn_Binary_BR_!$C$21:$M$21</c:f>
              <c:numCache/>
            </c:numRef>
          </c:cat>
          <c:val>
            <c:numRef>
              <c:f>TopHITS_Aut_Dyn_Binary_BR_!$C$45:$M$45</c:f>
              <c:numCache/>
            </c:numRef>
          </c:val>
          <c:smooth val="0"/>
        </c:ser>
        <c:axId val="45081080"/>
        <c:axId val="3076537"/>
      </c:lineChart>
      <c:catAx>
        <c:axId val="4508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076537"/>
        <c:crosses val="autoZero"/>
        <c:auto val="1"/>
        <c:lblOffset val="100"/>
        <c:tickLblSkip val="1"/>
        <c:noMultiLvlLbl val="0"/>
      </c:catAx>
      <c:valAx>
        <c:axId val="3076537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0810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12"/>
          <c:w val="0.90875"/>
          <c:h val="0.976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BottomHITS_Aut_Dyn_Binary_AR_!$B$31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BottomHITS_Aut_Dyn_Binary_AR_!$C$21:$M$21</c:f>
              <c:numCache/>
            </c:numRef>
          </c:cat>
          <c:val>
            <c:numRef>
              <c:f>BottomHITS_Aut_Dyn_Binary_AR_!$C$31:$M$31</c:f>
              <c:numCache/>
            </c:numRef>
          </c:val>
        </c:ser>
        <c:ser>
          <c:idx val="3"/>
          <c:order val="3"/>
          <c:tx>
            <c:strRef>
              <c:f>BottomHITS_Aut_Dyn_Binary_AR_!$B$32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BottomHITS_Aut_Dyn_Binary_AR_!$C$21:$M$21</c:f>
              <c:numCache/>
            </c:numRef>
          </c:cat>
          <c:val>
            <c:numRef>
              <c:f>BottomHITS_Aut_Dyn_Binary_AR_!$C$32:$M$32</c:f>
              <c:numCache/>
            </c:numRef>
          </c:val>
        </c:ser>
        <c:ser>
          <c:idx val="4"/>
          <c:order val="4"/>
          <c:tx>
            <c:strRef>
              <c:f>BottomHITS_Aut_Dyn_Binary_AR_!$B$33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BottomHITS_Aut_Dyn_Binary_AR_!$C$21:$M$21</c:f>
              <c:numCache/>
            </c:numRef>
          </c:cat>
          <c:val>
            <c:numRef>
              <c:f>BottomHITS_Aut_Dyn_Binary_AR_!$C$33:$M$33</c:f>
              <c:numCache/>
            </c:numRef>
          </c:val>
        </c:ser>
        <c:ser>
          <c:idx val="5"/>
          <c:order val="5"/>
          <c:tx>
            <c:strRef>
              <c:f>BottomHITS_Aut_Dyn_Binary_AR_!$B$34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BottomHITS_Aut_Dyn_Binary_AR_!$C$21:$M$21</c:f>
              <c:numCache/>
            </c:numRef>
          </c:cat>
          <c:val>
            <c:numRef>
              <c:f>BottomHITS_Aut_Dyn_Binary_AR_!$C$34:$M$34</c:f>
              <c:numCache/>
            </c:numRef>
          </c:val>
        </c:ser>
        <c:ser>
          <c:idx val="6"/>
          <c:order val="6"/>
          <c:tx>
            <c:strRef>
              <c:f>BottomHITS_Aut_Dyn_Binary_AR_!$B$35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BottomHITS_Aut_Dyn_Binary_AR_!$C$21:$M$21</c:f>
              <c:numCache/>
            </c:numRef>
          </c:cat>
          <c:val>
            <c:numRef>
              <c:f>BottomHITS_Aut_Dyn_Binary_AR_!$C$35:$M$35</c:f>
              <c:numCache/>
            </c:numRef>
          </c:val>
        </c:ser>
        <c:ser>
          <c:idx val="7"/>
          <c:order val="7"/>
          <c:tx>
            <c:strRef>
              <c:f>BottomHITS_Aut_Dyn_Binary_AR_!$B$37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BottomHITS_Aut_Dyn_Binary_AR_!$C$21:$M$21</c:f>
              <c:numCache/>
            </c:numRef>
          </c:cat>
          <c:val>
            <c:numRef>
              <c:f>BottomHITS_Aut_Dyn_Binary_AR_!$C$37:$M$37</c:f>
              <c:numCache/>
            </c:numRef>
          </c:val>
        </c:ser>
        <c:ser>
          <c:idx val="8"/>
          <c:order val="8"/>
          <c:tx>
            <c:strRef>
              <c:f>BottomHITS_Aut_Dyn_Binary_AR_!$B$38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BottomHITS_Aut_Dyn_Binary_AR_!$C$21:$M$21</c:f>
              <c:numCache/>
            </c:numRef>
          </c:cat>
          <c:val>
            <c:numRef>
              <c:f>BottomHITS_Aut_Dyn_Binary_AR_!$C$38:$M$38</c:f>
              <c:numCache/>
            </c:numRef>
          </c:val>
        </c:ser>
        <c:ser>
          <c:idx val="9"/>
          <c:order val="9"/>
          <c:tx>
            <c:strRef>
              <c:f>BottomHITS_Aut_Dyn_Binary_AR_!$B$39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BottomHITS_Aut_Dyn_Binary_AR_!$C$21:$M$21</c:f>
              <c:numCache/>
            </c:numRef>
          </c:cat>
          <c:val>
            <c:numRef>
              <c:f>BottomHITS_Aut_Dyn_Binary_AR_!$C$39:$M$39</c:f>
              <c:numCache/>
            </c:numRef>
          </c:val>
        </c:ser>
        <c:ser>
          <c:idx val="10"/>
          <c:order val="10"/>
          <c:tx>
            <c:strRef>
              <c:f>BottomHITS_Aut_Dyn_Binary_AR_!$B$40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BottomHITS_Aut_Dyn_Binary_AR_!$C$21:$M$21</c:f>
              <c:numCache/>
            </c:numRef>
          </c:cat>
          <c:val>
            <c:numRef>
              <c:f>BottomHITS_Aut_Dyn_Binary_AR_!$C$40:$M$40</c:f>
              <c:numCache/>
            </c:numRef>
          </c:val>
        </c:ser>
        <c:ser>
          <c:idx val="11"/>
          <c:order val="11"/>
          <c:tx>
            <c:strRef>
              <c:f>BottomHITS_Aut_Dyn_Binary_AR_!$B$41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BottomHITS_Aut_Dyn_Binary_AR_!$C$21:$M$21</c:f>
              <c:numCache/>
            </c:numRef>
          </c:cat>
          <c:val>
            <c:numRef>
              <c:f>BottomHITS_Aut_Dyn_Binary_AR_!$C$41:$M$41</c:f>
              <c:numCache/>
            </c:numRef>
          </c:val>
        </c:ser>
        <c:overlap val="100"/>
        <c:axId val="27688834"/>
        <c:axId val="47872915"/>
      </c:barChart>
      <c:lineChart>
        <c:grouping val="standard"/>
        <c:varyColors val="0"/>
        <c:ser>
          <c:idx val="0"/>
          <c:order val="0"/>
          <c:tx>
            <c:strRef>
              <c:f>BottomHITS_Aut_Dyn_Binary_AR_!$B$24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BottomHITS_Aut_Dyn_Binary_AR_!$C$44:$M$44</c:f>
                <c:numCache>
                  <c:ptCount val="11"/>
                  <c:pt idx="0">
                    <c:v>118.75</c:v>
                  </c:pt>
                  <c:pt idx="1">
                    <c:v>126</c:v>
                  </c:pt>
                  <c:pt idx="2">
                    <c:v>115</c:v>
                  </c:pt>
                  <c:pt idx="3">
                    <c:v>92</c:v>
                  </c:pt>
                  <c:pt idx="4">
                    <c:v>88</c:v>
                  </c:pt>
                  <c:pt idx="5">
                    <c:v>77.5</c:v>
                  </c:pt>
                  <c:pt idx="6">
                    <c:v>59</c:v>
                  </c:pt>
                  <c:pt idx="7">
                    <c:v>64.5</c:v>
                  </c:pt>
                  <c:pt idx="8">
                    <c:v>39.25</c:v>
                  </c:pt>
                  <c:pt idx="9">
                    <c:v>33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BottomHITS_Aut_Dyn_Binary_AR_!$C$21:$M$21</c:f>
              <c:numCache/>
            </c:numRef>
          </c:cat>
          <c:val>
            <c:numRef>
              <c:f>BottomHITS_Aut_Dyn_Binary_AR_!$C$24:$M$24</c:f>
              <c:numCache/>
            </c:numRef>
          </c:val>
          <c:smooth val="0"/>
        </c:ser>
        <c:ser>
          <c:idx val="1"/>
          <c:order val="1"/>
          <c:tx>
            <c:strRef>
              <c:f>BottomHITS_Aut_Dyn_Binary_AR_!$B$26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BottomHITS_Aut_Dyn_Binary_AR_!$C$43:$M$43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BottomHITS_Aut_Dyn_Binary_AR_!$C$21:$M$21</c:f>
              <c:numCache/>
            </c:numRef>
          </c:cat>
          <c:val>
            <c:numRef>
              <c:f>BottomHITS_Aut_Dyn_Binary_AR_!$C$26:$M$26</c:f>
              <c:numCache/>
            </c:numRef>
          </c:val>
          <c:smooth val="0"/>
        </c:ser>
        <c:ser>
          <c:idx val="12"/>
          <c:order val="12"/>
          <c:tx>
            <c:strRef>
              <c:f>BottomHITS_Aut_Dyn_Binary_AR_!$B$45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BottomHITS_Aut_Dyn_Binary_AR_!$C$21:$M$21</c:f>
              <c:numCache/>
            </c:numRef>
          </c:cat>
          <c:val>
            <c:numRef>
              <c:f>BottomHITS_Aut_Dyn_Binary_AR_!$C$45:$M$45</c:f>
              <c:numCache/>
            </c:numRef>
          </c:val>
          <c:smooth val="0"/>
        </c:ser>
        <c:axId val="27688834"/>
        <c:axId val="47872915"/>
      </c:line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7872915"/>
        <c:crosses val="autoZero"/>
        <c:auto val="1"/>
        <c:lblOffset val="100"/>
        <c:tickLblSkip val="1"/>
        <c:noMultiLvlLbl val="0"/>
      </c:catAx>
      <c:valAx>
        <c:axId val="4787291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688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12"/>
          <c:w val="0.90875"/>
          <c:h val="0.975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TopPR_Dyn_BR_!$B$31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TopPR_Dyn_BR_!$C$31:$M$31</c:f>
              <c:numCache/>
            </c:numRef>
          </c:val>
        </c:ser>
        <c:ser>
          <c:idx val="3"/>
          <c:order val="3"/>
          <c:tx>
            <c:strRef>
              <c:f>TopPR_Dyn_BR_!$B$32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TopPR_Dyn_BR_!$C$32:$M$32</c:f>
              <c:numCache/>
            </c:numRef>
          </c:val>
        </c:ser>
        <c:ser>
          <c:idx val="4"/>
          <c:order val="4"/>
          <c:tx>
            <c:strRef>
              <c:f>TopPR_Dyn_BR_!$B$33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TopPR_Dyn_BR_!$C$33:$M$33</c:f>
              <c:numCache/>
            </c:numRef>
          </c:val>
        </c:ser>
        <c:ser>
          <c:idx val="5"/>
          <c:order val="5"/>
          <c:tx>
            <c:strRef>
              <c:f>TopPR_Dyn_BR_!$B$34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TopPR_Dyn_BR_!$C$34:$M$34</c:f>
              <c:numCache/>
            </c:numRef>
          </c:val>
        </c:ser>
        <c:ser>
          <c:idx val="6"/>
          <c:order val="6"/>
          <c:tx>
            <c:strRef>
              <c:f>TopPR_Dyn_BR_!$B$35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TopPR_Dyn_BR_!$C$35:$M$35</c:f>
              <c:numCache/>
            </c:numRef>
          </c:val>
        </c:ser>
        <c:ser>
          <c:idx val="7"/>
          <c:order val="7"/>
          <c:tx>
            <c:strRef>
              <c:f>TopPR_Dyn_BR_!$B$37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TopPR_Dyn_BR_!$C$37:$M$37</c:f>
              <c:numCache/>
            </c:numRef>
          </c:val>
        </c:ser>
        <c:ser>
          <c:idx val="8"/>
          <c:order val="8"/>
          <c:tx>
            <c:strRef>
              <c:f>TopPR_Dyn_BR_!$B$38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TopPR_Dyn_BR_!$C$38:$M$38</c:f>
              <c:numCache/>
            </c:numRef>
          </c:val>
        </c:ser>
        <c:ser>
          <c:idx val="9"/>
          <c:order val="9"/>
          <c:tx>
            <c:strRef>
              <c:f>TopPR_Dyn_BR_!$B$39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TopPR_Dyn_BR_!$C$39:$M$39</c:f>
              <c:numCache/>
            </c:numRef>
          </c:val>
        </c:ser>
        <c:ser>
          <c:idx val="10"/>
          <c:order val="10"/>
          <c:tx>
            <c:strRef>
              <c:f>TopPR_Dyn_BR_!$B$40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TopPR_Dyn_BR_!$C$40:$M$40</c:f>
              <c:numCache/>
            </c:numRef>
          </c:val>
        </c:ser>
        <c:ser>
          <c:idx val="11"/>
          <c:order val="11"/>
          <c:tx>
            <c:strRef>
              <c:f>TopPR_Dyn_BR_!$B$41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TopPR_Dyn_BR_!$C$41:$M$41</c:f>
              <c:numCache/>
            </c:numRef>
          </c:val>
        </c:ser>
        <c:overlap val="100"/>
        <c:axId val="27595352"/>
        <c:axId val="47031577"/>
      </c:barChart>
      <c:lineChart>
        <c:grouping val="standard"/>
        <c:varyColors val="0"/>
        <c:ser>
          <c:idx val="0"/>
          <c:order val="0"/>
          <c:tx>
            <c:strRef>
              <c:f>TopPR_Dyn_BR_!$B$24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TopPR_Dyn_BR_!$C$44:$M$44</c:f>
                <c:numCache>
                  <c:ptCount val="11"/>
                  <c:pt idx="0">
                    <c:v>62.5</c:v>
                  </c:pt>
                  <c:pt idx="1">
                    <c:v>56.25</c:v>
                  </c:pt>
                  <c:pt idx="2">
                    <c:v>45.5</c:v>
                  </c:pt>
                  <c:pt idx="3">
                    <c:v>67.5</c:v>
                  </c:pt>
                  <c:pt idx="4">
                    <c:v>63.5</c:v>
                  </c:pt>
                  <c:pt idx="5">
                    <c:v>57</c:v>
                  </c:pt>
                  <c:pt idx="6">
                    <c:v>48.75</c:v>
                  </c:pt>
                  <c:pt idx="7">
                    <c:v>34.75</c:v>
                  </c:pt>
                  <c:pt idx="8">
                    <c:v>13.5</c:v>
                  </c:pt>
                  <c:pt idx="9">
                    <c:v>5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TopPR_Dyn_BR_!$C$21:$M$21</c:f>
              <c:numCache/>
            </c:numRef>
          </c:cat>
          <c:val>
            <c:numRef>
              <c:f>TopPR_Dyn_BR_!$C$24:$M$24</c:f>
              <c:numCache/>
            </c:numRef>
          </c:val>
          <c:smooth val="0"/>
        </c:ser>
        <c:ser>
          <c:idx val="1"/>
          <c:order val="1"/>
          <c:tx>
            <c:strRef>
              <c:f>TopPR_Dyn_BR_!$B$26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TopPR_Dyn_BR_!$C$43:$M$43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TopPR_Dyn_BR_!$C$21:$M$21</c:f>
              <c:numCache/>
            </c:numRef>
          </c:cat>
          <c:val>
            <c:numRef>
              <c:f>TopPR_Dyn_BR_!$C$26:$M$26</c:f>
              <c:numCache/>
            </c:numRef>
          </c:val>
          <c:smooth val="0"/>
        </c:ser>
        <c:ser>
          <c:idx val="12"/>
          <c:order val="12"/>
          <c:tx>
            <c:strRef>
              <c:f>TopPR_Dyn_BR_!$B$45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TopPR_Dyn_BR_!$C$21:$M$21</c:f>
              <c:numCache/>
            </c:numRef>
          </c:cat>
          <c:val>
            <c:numRef>
              <c:f>TopPR_Dyn_BR_!$C$45:$M$45</c:f>
              <c:numCache/>
            </c:numRef>
          </c:val>
          <c:smooth val="0"/>
        </c:ser>
        <c:axId val="27595352"/>
        <c:axId val="47031577"/>
      </c:line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7031577"/>
        <c:crosses val="autoZero"/>
        <c:auto val="1"/>
        <c:lblOffset val="100"/>
        <c:tickLblSkip val="1"/>
        <c:noMultiLvlLbl val="0"/>
      </c:catAx>
      <c:valAx>
        <c:axId val="47031577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595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2"/>
          <c:w val="0.9085"/>
          <c:h val="0.976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BottomHITS_Aut_Dyn_Binary_BR_!$B$31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BottomHITS_Aut_Dyn_Binary_BR_!$C$31:$M$31</c:f>
              <c:numCache/>
            </c:numRef>
          </c:val>
        </c:ser>
        <c:ser>
          <c:idx val="3"/>
          <c:order val="3"/>
          <c:tx>
            <c:strRef>
              <c:f>BottomHITS_Aut_Dyn_Binary_BR_!$B$32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BottomHITS_Aut_Dyn_Binary_BR_!$C$32:$M$32</c:f>
              <c:numCache/>
            </c:numRef>
          </c:val>
        </c:ser>
        <c:ser>
          <c:idx val="4"/>
          <c:order val="4"/>
          <c:tx>
            <c:strRef>
              <c:f>BottomHITS_Aut_Dyn_Binary_BR_!$B$33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BottomHITS_Aut_Dyn_Binary_BR_!$C$33:$M$33</c:f>
              <c:numCache/>
            </c:numRef>
          </c:val>
        </c:ser>
        <c:ser>
          <c:idx val="5"/>
          <c:order val="5"/>
          <c:tx>
            <c:strRef>
              <c:f>BottomHITS_Aut_Dyn_Binary_BR_!$B$34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BottomHITS_Aut_Dyn_Binary_BR_!$C$34:$M$34</c:f>
              <c:numCache/>
            </c:numRef>
          </c:val>
        </c:ser>
        <c:ser>
          <c:idx val="6"/>
          <c:order val="6"/>
          <c:tx>
            <c:strRef>
              <c:f>BottomHITS_Aut_Dyn_Binary_BR_!$B$35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BottomHITS_Aut_Dyn_Binary_BR_!$C$35:$M$35</c:f>
              <c:numCache/>
            </c:numRef>
          </c:val>
        </c:ser>
        <c:ser>
          <c:idx val="7"/>
          <c:order val="7"/>
          <c:tx>
            <c:strRef>
              <c:f>BottomHITS_Aut_Dyn_Binary_BR_!$B$37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BottomHITS_Aut_Dyn_Binary_BR_!$C$37:$M$37</c:f>
              <c:numCache/>
            </c:numRef>
          </c:val>
        </c:ser>
        <c:ser>
          <c:idx val="8"/>
          <c:order val="8"/>
          <c:tx>
            <c:strRef>
              <c:f>BottomHITS_Aut_Dyn_Binary_BR_!$B$38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BottomHITS_Aut_Dyn_Binary_BR_!$C$38:$M$38</c:f>
              <c:numCache/>
            </c:numRef>
          </c:val>
        </c:ser>
        <c:ser>
          <c:idx val="9"/>
          <c:order val="9"/>
          <c:tx>
            <c:strRef>
              <c:f>BottomHITS_Aut_Dyn_Binary_BR_!$B$39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BottomHITS_Aut_Dyn_Binary_BR_!$C$39:$M$39</c:f>
              <c:numCache/>
            </c:numRef>
          </c:val>
        </c:ser>
        <c:ser>
          <c:idx val="10"/>
          <c:order val="10"/>
          <c:tx>
            <c:strRef>
              <c:f>BottomHITS_Aut_Dyn_Binary_BR_!$B$40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BottomHITS_Aut_Dyn_Binary_BR_!$C$40:$M$40</c:f>
              <c:numCache/>
            </c:numRef>
          </c:val>
        </c:ser>
        <c:ser>
          <c:idx val="11"/>
          <c:order val="11"/>
          <c:tx>
            <c:strRef>
              <c:f>BottomHITS_Aut_Dyn_Binary_BR_!$B$41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BottomHITS_Aut_Dyn_Binary_BR_!$C$41:$M$41</c:f>
              <c:numCache/>
            </c:numRef>
          </c:val>
        </c:ser>
        <c:overlap val="100"/>
        <c:axId val="28203052"/>
        <c:axId val="52500877"/>
      </c:barChart>
      <c:lineChart>
        <c:grouping val="standard"/>
        <c:varyColors val="0"/>
        <c:ser>
          <c:idx val="0"/>
          <c:order val="0"/>
          <c:tx>
            <c:strRef>
              <c:f>BottomHITS_Aut_Dyn_Binary_BR_!$B$24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BottomHITS_Aut_Dyn_Binary_BR_!$C$44:$M$44</c:f>
                <c:numCache>
                  <c:ptCount val="11"/>
                  <c:pt idx="0">
                    <c:v>62.5</c:v>
                  </c:pt>
                  <c:pt idx="1">
                    <c:v>52.75</c:v>
                  </c:pt>
                  <c:pt idx="2">
                    <c:v>47.5</c:v>
                  </c:pt>
                  <c:pt idx="3">
                    <c:v>43.5</c:v>
                  </c:pt>
                  <c:pt idx="4">
                    <c:v>32</c:v>
                  </c:pt>
                  <c:pt idx="5">
                    <c:v>23</c:v>
                  </c:pt>
                  <c:pt idx="6">
                    <c:v>22.5</c:v>
                  </c:pt>
                  <c:pt idx="7">
                    <c:v>56</c:v>
                  </c:pt>
                  <c:pt idx="8">
                    <c:v>31</c:v>
                  </c:pt>
                  <c:pt idx="9">
                    <c:v>33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BottomHITS_Aut_Dyn_Binary_BR_!$C$21:$M$21</c:f>
              <c:numCache/>
            </c:numRef>
          </c:cat>
          <c:val>
            <c:numRef>
              <c:f>BottomHITS_Aut_Dyn_Binary_BR_!$C$24:$M$24</c:f>
              <c:numCache/>
            </c:numRef>
          </c:val>
          <c:smooth val="0"/>
        </c:ser>
        <c:ser>
          <c:idx val="1"/>
          <c:order val="1"/>
          <c:tx>
            <c:strRef>
              <c:f>BottomHITS_Aut_Dyn_Binary_BR_!$B$26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BottomHITS_Aut_Dyn_Binary_BR_!$C$43:$M$43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BottomHITS_Aut_Dyn_Binary_BR_!$C$21:$M$21</c:f>
              <c:numCache/>
            </c:numRef>
          </c:cat>
          <c:val>
            <c:numRef>
              <c:f>BottomHITS_Aut_Dyn_Binary_BR_!$C$26:$M$26</c:f>
              <c:numCache/>
            </c:numRef>
          </c:val>
          <c:smooth val="0"/>
        </c:ser>
        <c:ser>
          <c:idx val="12"/>
          <c:order val="12"/>
          <c:tx>
            <c:strRef>
              <c:f>BottomHITS_Aut_Dyn_Binary_BR_!$B$45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BottomHITS_Aut_Dyn_Binary_BR_!$C$21:$M$21</c:f>
              <c:numCache/>
            </c:numRef>
          </c:cat>
          <c:val>
            <c:numRef>
              <c:f>BottomHITS_Aut_Dyn_Binary_BR_!$C$45:$M$45</c:f>
              <c:numCache/>
            </c:numRef>
          </c:val>
          <c:smooth val="0"/>
        </c:ser>
        <c:axId val="28203052"/>
        <c:axId val="52500877"/>
      </c:line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2500877"/>
        <c:crosses val="autoZero"/>
        <c:auto val="1"/>
        <c:lblOffset val="100"/>
        <c:tickLblSkip val="1"/>
        <c:noMultiLvlLbl val="0"/>
      </c:catAx>
      <c:valAx>
        <c:axId val="52500877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82030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12"/>
          <c:w val="0.90875"/>
          <c:h val="0.976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TopHITS_Hub_Dyn_Binary_AR_!$B$31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TopHITS_Hub_Dyn_Binary_AR_!$C$21:$M$21</c:f>
              <c:numCache/>
            </c:numRef>
          </c:cat>
          <c:val>
            <c:numRef>
              <c:f>TopHITS_Hub_Dyn_Binary_AR_!$C$31:$M$31</c:f>
              <c:numCache/>
            </c:numRef>
          </c:val>
        </c:ser>
        <c:ser>
          <c:idx val="3"/>
          <c:order val="3"/>
          <c:tx>
            <c:strRef>
              <c:f>TopHITS_Hub_Dyn_Binary_AR_!$B$32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TopHITS_Hub_Dyn_Binary_AR_!$C$21:$M$21</c:f>
              <c:numCache/>
            </c:numRef>
          </c:cat>
          <c:val>
            <c:numRef>
              <c:f>TopHITS_Hub_Dyn_Binary_AR_!$C$32:$M$32</c:f>
              <c:numCache/>
            </c:numRef>
          </c:val>
        </c:ser>
        <c:ser>
          <c:idx val="4"/>
          <c:order val="4"/>
          <c:tx>
            <c:strRef>
              <c:f>TopHITS_Hub_Dyn_Binary_AR_!$B$33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TopHITS_Hub_Dyn_Binary_AR_!$C$21:$M$21</c:f>
              <c:numCache/>
            </c:numRef>
          </c:cat>
          <c:val>
            <c:numRef>
              <c:f>TopHITS_Hub_Dyn_Binary_AR_!$C$33:$M$33</c:f>
              <c:numCache/>
            </c:numRef>
          </c:val>
        </c:ser>
        <c:ser>
          <c:idx val="5"/>
          <c:order val="5"/>
          <c:tx>
            <c:strRef>
              <c:f>TopHITS_Hub_Dyn_Binary_AR_!$B$34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TopHITS_Hub_Dyn_Binary_AR_!$C$21:$M$21</c:f>
              <c:numCache/>
            </c:numRef>
          </c:cat>
          <c:val>
            <c:numRef>
              <c:f>TopHITS_Hub_Dyn_Binary_AR_!$C$34:$M$34</c:f>
              <c:numCache/>
            </c:numRef>
          </c:val>
        </c:ser>
        <c:ser>
          <c:idx val="6"/>
          <c:order val="6"/>
          <c:tx>
            <c:strRef>
              <c:f>TopHITS_Hub_Dyn_Binary_AR_!$B$35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TopHITS_Hub_Dyn_Binary_AR_!$C$21:$M$21</c:f>
              <c:numCache/>
            </c:numRef>
          </c:cat>
          <c:val>
            <c:numRef>
              <c:f>TopHITS_Hub_Dyn_Binary_AR_!$C$35:$M$35</c:f>
              <c:numCache/>
            </c:numRef>
          </c:val>
        </c:ser>
        <c:ser>
          <c:idx val="7"/>
          <c:order val="7"/>
          <c:tx>
            <c:strRef>
              <c:f>TopHITS_Hub_Dyn_Binary_AR_!$B$37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TopHITS_Hub_Dyn_Binary_AR_!$C$21:$M$21</c:f>
              <c:numCache/>
            </c:numRef>
          </c:cat>
          <c:val>
            <c:numRef>
              <c:f>TopHITS_Hub_Dyn_Binary_AR_!$C$37:$M$37</c:f>
              <c:numCache/>
            </c:numRef>
          </c:val>
        </c:ser>
        <c:ser>
          <c:idx val="8"/>
          <c:order val="8"/>
          <c:tx>
            <c:strRef>
              <c:f>TopHITS_Hub_Dyn_Binary_AR_!$B$38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TopHITS_Hub_Dyn_Binary_AR_!$C$21:$M$21</c:f>
              <c:numCache/>
            </c:numRef>
          </c:cat>
          <c:val>
            <c:numRef>
              <c:f>TopHITS_Hub_Dyn_Binary_AR_!$C$38:$M$38</c:f>
              <c:numCache/>
            </c:numRef>
          </c:val>
        </c:ser>
        <c:ser>
          <c:idx val="9"/>
          <c:order val="9"/>
          <c:tx>
            <c:strRef>
              <c:f>TopHITS_Hub_Dyn_Binary_AR_!$B$39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TopHITS_Hub_Dyn_Binary_AR_!$C$21:$M$21</c:f>
              <c:numCache/>
            </c:numRef>
          </c:cat>
          <c:val>
            <c:numRef>
              <c:f>TopHITS_Hub_Dyn_Binary_AR_!$C$39:$M$39</c:f>
              <c:numCache/>
            </c:numRef>
          </c:val>
        </c:ser>
        <c:ser>
          <c:idx val="10"/>
          <c:order val="10"/>
          <c:tx>
            <c:strRef>
              <c:f>TopHITS_Hub_Dyn_Binary_AR_!$B$40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TopHITS_Hub_Dyn_Binary_AR_!$C$21:$M$21</c:f>
              <c:numCache/>
            </c:numRef>
          </c:cat>
          <c:val>
            <c:numRef>
              <c:f>TopHITS_Hub_Dyn_Binary_AR_!$C$40:$M$40</c:f>
              <c:numCache/>
            </c:numRef>
          </c:val>
        </c:ser>
        <c:ser>
          <c:idx val="11"/>
          <c:order val="11"/>
          <c:tx>
            <c:strRef>
              <c:f>TopHITS_Hub_Dyn_Binary_AR_!$B$41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TopHITS_Hub_Dyn_Binary_AR_!$C$21:$M$21</c:f>
              <c:numCache/>
            </c:numRef>
          </c:cat>
          <c:val>
            <c:numRef>
              <c:f>TopHITS_Hub_Dyn_Binary_AR_!$C$41:$M$41</c:f>
              <c:numCache/>
            </c:numRef>
          </c:val>
        </c:ser>
        <c:overlap val="100"/>
        <c:axId val="2745846"/>
        <c:axId val="24712615"/>
      </c:barChart>
      <c:lineChart>
        <c:grouping val="standard"/>
        <c:varyColors val="0"/>
        <c:ser>
          <c:idx val="0"/>
          <c:order val="0"/>
          <c:tx>
            <c:strRef>
              <c:f>TopHITS_Hub_Dyn_Binary_AR_!$B$24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TopHITS_Hub_Dyn_Binary_AR_!$C$44:$M$44</c:f>
                <c:numCache>
                  <c:ptCount val="11"/>
                  <c:pt idx="0">
                    <c:v>118.75</c:v>
                  </c:pt>
                  <c:pt idx="1">
                    <c:v>101.5</c:v>
                  </c:pt>
                  <c:pt idx="2">
                    <c:v>91.75</c:v>
                  </c:pt>
                  <c:pt idx="3">
                    <c:v>72</c:v>
                  </c:pt>
                  <c:pt idx="4">
                    <c:v>90.75</c:v>
                  </c:pt>
                  <c:pt idx="5">
                    <c:v>75.75</c:v>
                  </c:pt>
                  <c:pt idx="6">
                    <c:v>68.5</c:v>
                  </c:pt>
                  <c:pt idx="7">
                    <c:v>0</c:v>
                  </c:pt>
                  <c:pt idx="8">
                    <c:v>4.5</c:v>
                  </c:pt>
                  <c:pt idx="9">
                    <c:v>0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TopHITS_Hub_Dyn_Binary_AR_!$C$21:$M$21</c:f>
              <c:numCache/>
            </c:numRef>
          </c:cat>
          <c:val>
            <c:numRef>
              <c:f>TopHITS_Hub_Dyn_Binary_AR_!$C$24:$M$24</c:f>
              <c:numCache/>
            </c:numRef>
          </c:val>
          <c:smooth val="0"/>
        </c:ser>
        <c:ser>
          <c:idx val="1"/>
          <c:order val="1"/>
          <c:tx>
            <c:strRef>
              <c:f>TopHITS_Hub_Dyn_Binary_AR_!$B$26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TopHITS_Hub_Dyn_Binary_AR_!$C$43:$M$43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TopHITS_Hub_Dyn_Binary_AR_!$C$21:$M$21</c:f>
              <c:numCache/>
            </c:numRef>
          </c:cat>
          <c:val>
            <c:numRef>
              <c:f>TopHITS_Hub_Dyn_Binary_AR_!$C$26:$M$26</c:f>
              <c:numCache/>
            </c:numRef>
          </c:val>
          <c:smooth val="0"/>
        </c:ser>
        <c:ser>
          <c:idx val="12"/>
          <c:order val="12"/>
          <c:tx>
            <c:strRef>
              <c:f>TopHITS_Hub_Dyn_Binary_AR_!$B$45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TopHITS_Hub_Dyn_Binary_AR_!$C$21:$M$21</c:f>
              <c:numCache/>
            </c:numRef>
          </c:cat>
          <c:val>
            <c:numRef>
              <c:f>TopHITS_Hub_Dyn_Binary_AR_!$C$45:$M$45</c:f>
              <c:numCache/>
            </c:numRef>
          </c:val>
          <c:smooth val="0"/>
        </c:ser>
        <c:axId val="2745846"/>
        <c:axId val="24712615"/>
      </c:lineChart>
      <c:catAx>
        <c:axId val="274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4712615"/>
        <c:crosses val="autoZero"/>
        <c:auto val="1"/>
        <c:lblOffset val="100"/>
        <c:tickLblSkip val="1"/>
        <c:noMultiLvlLbl val="0"/>
      </c:catAx>
      <c:valAx>
        <c:axId val="2471261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458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25"/>
          <c:w val="0.9085"/>
          <c:h val="0.9752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TopHITS_Hub_Dyn_Binary_BR_!$B$31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TopHITS_Hub_Dyn_Binary_BR_!$C$31:$M$31</c:f>
              <c:numCache/>
            </c:numRef>
          </c:val>
        </c:ser>
        <c:ser>
          <c:idx val="3"/>
          <c:order val="3"/>
          <c:tx>
            <c:strRef>
              <c:f>TopHITS_Hub_Dyn_Binary_BR_!$B$32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TopHITS_Hub_Dyn_Binary_BR_!$C$32:$M$32</c:f>
              <c:numCache/>
            </c:numRef>
          </c:val>
        </c:ser>
        <c:ser>
          <c:idx val="4"/>
          <c:order val="4"/>
          <c:tx>
            <c:strRef>
              <c:f>TopHITS_Hub_Dyn_Binary_BR_!$B$33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TopHITS_Hub_Dyn_Binary_BR_!$C$33:$M$33</c:f>
              <c:numCache/>
            </c:numRef>
          </c:val>
        </c:ser>
        <c:ser>
          <c:idx val="5"/>
          <c:order val="5"/>
          <c:tx>
            <c:strRef>
              <c:f>TopHITS_Hub_Dyn_Binary_BR_!$B$34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TopHITS_Hub_Dyn_Binary_BR_!$C$34:$M$34</c:f>
              <c:numCache/>
            </c:numRef>
          </c:val>
        </c:ser>
        <c:ser>
          <c:idx val="6"/>
          <c:order val="6"/>
          <c:tx>
            <c:strRef>
              <c:f>TopHITS_Hub_Dyn_Binary_BR_!$B$35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TopHITS_Hub_Dyn_Binary_BR_!$C$35:$M$35</c:f>
              <c:numCache/>
            </c:numRef>
          </c:val>
        </c:ser>
        <c:ser>
          <c:idx val="7"/>
          <c:order val="7"/>
          <c:tx>
            <c:strRef>
              <c:f>TopHITS_Hub_Dyn_Binary_BR_!$B$37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TopHITS_Hub_Dyn_Binary_BR_!$C$37:$M$37</c:f>
              <c:numCache/>
            </c:numRef>
          </c:val>
        </c:ser>
        <c:ser>
          <c:idx val="8"/>
          <c:order val="8"/>
          <c:tx>
            <c:strRef>
              <c:f>TopHITS_Hub_Dyn_Binary_BR_!$B$38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TopHITS_Hub_Dyn_Binary_BR_!$C$38:$M$38</c:f>
              <c:numCache/>
            </c:numRef>
          </c:val>
        </c:ser>
        <c:ser>
          <c:idx val="9"/>
          <c:order val="9"/>
          <c:tx>
            <c:strRef>
              <c:f>TopHITS_Hub_Dyn_Binary_BR_!$B$39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TopHITS_Hub_Dyn_Binary_BR_!$C$39:$M$39</c:f>
              <c:numCache/>
            </c:numRef>
          </c:val>
        </c:ser>
        <c:ser>
          <c:idx val="10"/>
          <c:order val="10"/>
          <c:tx>
            <c:strRef>
              <c:f>TopHITS_Hub_Dyn_Binary_BR_!$B$40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TopHITS_Hub_Dyn_Binary_BR_!$C$40:$M$40</c:f>
              <c:numCache/>
            </c:numRef>
          </c:val>
        </c:ser>
        <c:ser>
          <c:idx val="11"/>
          <c:order val="11"/>
          <c:tx>
            <c:strRef>
              <c:f>TopHITS_Hub_Dyn_Binary_BR_!$B$41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TopHITS_Hub_Dyn_Binary_BR_!$C$41:$M$41</c:f>
              <c:numCache/>
            </c:numRef>
          </c:val>
        </c:ser>
        <c:overlap val="100"/>
        <c:axId val="21086944"/>
        <c:axId val="55564769"/>
      </c:barChart>
      <c:lineChart>
        <c:grouping val="standard"/>
        <c:varyColors val="0"/>
        <c:ser>
          <c:idx val="0"/>
          <c:order val="0"/>
          <c:tx>
            <c:strRef>
              <c:f>TopHITS_Hub_Dyn_Binary_BR_!$B$24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TopHITS_Hub_Dyn_Binary_BR_!$C$44:$M$44</c:f>
                <c:numCache>
                  <c:ptCount val="11"/>
                  <c:pt idx="0">
                    <c:v>62.5</c:v>
                  </c:pt>
                  <c:pt idx="1">
                    <c:v>64</c:v>
                  </c:pt>
                  <c:pt idx="2">
                    <c:v>58.75</c:v>
                  </c:pt>
                  <c:pt idx="3">
                    <c:v>38.75</c:v>
                  </c:pt>
                  <c:pt idx="4">
                    <c:v>58</c:v>
                  </c:pt>
                  <c:pt idx="5">
                    <c:v>45</c:v>
                  </c:pt>
                  <c:pt idx="6">
                    <c:v>65</c:v>
                  </c:pt>
                  <c:pt idx="7">
                    <c:v>0</c:v>
                  </c:pt>
                  <c:pt idx="8">
                    <c:v>3</c:v>
                  </c:pt>
                  <c:pt idx="9">
                    <c:v>0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TopHITS_Hub_Dyn_Binary_BR_!$C$21:$M$21</c:f>
              <c:numCache/>
            </c:numRef>
          </c:cat>
          <c:val>
            <c:numRef>
              <c:f>TopHITS_Hub_Dyn_Binary_BR_!$C$24:$M$24</c:f>
              <c:numCache/>
            </c:numRef>
          </c:val>
          <c:smooth val="0"/>
        </c:ser>
        <c:ser>
          <c:idx val="1"/>
          <c:order val="1"/>
          <c:tx>
            <c:strRef>
              <c:f>TopHITS_Hub_Dyn_Binary_BR_!$B$26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TopHITS_Hub_Dyn_Binary_BR_!$C$43:$M$43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TopHITS_Hub_Dyn_Binary_BR_!$C$21:$M$21</c:f>
              <c:numCache/>
            </c:numRef>
          </c:cat>
          <c:val>
            <c:numRef>
              <c:f>TopHITS_Hub_Dyn_Binary_BR_!$C$26:$M$26</c:f>
              <c:numCache/>
            </c:numRef>
          </c:val>
          <c:smooth val="0"/>
        </c:ser>
        <c:ser>
          <c:idx val="12"/>
          <c:order val="12"/>
          <c:tx>
            <c:strRef>
              <c:f>TopHITS_Hub_Dyn_Binary_BR_!$B$45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TopHITS_Hub_Dyn_Binary_BR_!$C$21:$M$21</c:f>
              <c:numCache/>
            </c:numRef>
          </c:cat>
          <c:val>
            <c:numRef>
              <c:f>TopHITS_Hub_Dyn_Binary_BR_!$C$45:$M$45</c:f>
              <c:numCache/>
            </c:numRef>
          </c:val>
          <c:smooth val="0"/>
        </c:ser>
        <c:axId val="21086944"/>
        <c:axId val="55564769"/>
      </c:lineChart>
      <c:catAx>
        <c:axId val="2108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5564769"/>
        <c:crosses val="autoZero"/>
        <c:auto val="1"/>
        <c:lblOffset val="100"/>
        <c:tickLblSkip val="1"/>
        <c:noMultiLvlLbl val="0"/>
      </c:catAx>
      <c:valAx>
        <c:axId val="5556476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1086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225"/>
          <c:w val="0.90325"/>
          <c:h val="0.975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BottomHITS_Hub_Dyn_Binary_AR_!$B$31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BottomHITS_Hub_Dyn_Binary_AR_!$C$21:$M$21</c:f>
              <c:numCache/>
            </c:numRef>
          </c:cat>
          <c:val>
            <c:numRef>
              <c:f>BottomHITS_Hub_Dyn_Binary_AR_!$C$31:$M$31</c:f>
              <c:numCache/>
            </c:numRef>
          </c:val>
        </c:ser>
        <c:ser>
          <c:idx val="3"/>
          <c:order val="3"/>
          <c:tx>
            <c:strRef>
              <c:f>BottomHITS_Hub_Dyn_Binary_AR_!$B$32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BottomHITS_Hub_Dyn_Binary_AR_!$C$21:$M$21</c:f>
              <c:numCache/>
            </c:numRef>
          </c:cat>
          <c:val>
            <c:numRef>
              <c:f>BottomHITS_Hub_Dyn_Binary_AR_!$C$32:$M$32</c:f>
              <c:numCache/>
            </c:numRef>
          </c:val>
        </c:ser>
        <c:ser>
          <c:idx val="4"/>
          <c:order val="4"/>
          <c:tx>
            <c:strRef>
              <c:f>BottomHITS_Hub_Dyn_Binary_AR_!$B$33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BottomHITS_Hub_Dyn_Binary_AR_!$C$21:$M$21</c:f>
              <c:numCache/>
            </c:numRef>
          </c:cat>
          <c:val>
            <c:numRef>
              <c:f>BottomHITS_Hub_Dyn_Binary_AR_!$C$33:$M$33</c:f>
              <c:numCache/>
            </c:numRef>
          </c:val>
        </c:ser>
        <c:ser>
          <c:idx val="5"/>
          <c:order val="5"/>
          <c:tx>
            <c:strRef>
              <c:f>BottomHITS_Hub_Dyn_Binary_AR_!$B$34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BottomHITS_Hub_Dyn_Binary_AR_!$C$21:$M$21</c:f>
              <c:numCache/>
            </c:numRef>
          </c:cat>
          <c:val>
            <c:numRef>
              <c:f>BottomHITS_Hub_Dyn_Binary_AR_!$C$34:$M$34</c:f>
              <c:numCache/>
            </c:numRef>
          </c:val>
        </c:ser>
        <c:ser>
          <c:idx val="6"/>
          <c:order val="6"/>
          <c:tx>
            <c:strRef>
              <c:f>BottomHITS_Hub_Dyn_Binary_AR_!$B$35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BottomHITS_Hub_Dyn_Binary_AR_!$C$21:$M$21</c:f>
              <c:numCache/>
            </c:numRef>
          </c:cat>
          <c:val>
            <c:numRef>
              <c:f>BottomHITS_Hub_Dyn_Binary_AR_!$C$35:$M$35</c:f>
              <c:numCache/>
            </c:numRef>
          </c:val>
        </c:ser>
        <c:ser>
          <c:idx val="7"/>
          <c:order val="7"/>
          <c:tx>
            <c:strRef>
              <c:f>BottomHITS_Hub_Dyn_Binary_AR_!$B$37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BottomHITS_Hub_Dyn_Binary_AR_!$C$21:$M$21</c:f>
              <c:numCache/>
            </c:numRef>
          </c:cat>
          <c:val>
            <c:numRef>
              <c:f>BottomHITS_Hub_Dyn_Binary_AR_!$C$37:$M$37</c:f>
              <c:numCache/>
            </c:numRef>
          </c:val>
        </c:ser>
        <c:ser>
          <c:idx val="8"/>
          <c:order val="8"/>
          <c:tx>
            <c:strRef>
              <c:f>BottomHITS_Hub_Dyn_Binary_AR_!$B$38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BottomHITS_Hub_Dyn_Binary_AR_!$C$21:$M$21</c:f>
              <c:numCache/>
            </c:numRef>
          </c:cat>
          <c:val>
            <c:numRef>
              <c:f>BottomHITS_Hub_Dyn_Binary_AR_!$C$38:$M$38</c:f>
              <c:numCache/>
            </c:numRef>
          </c:val>
        </c:ser>
        <c:ser>
          <c:idx val="9"/>
          <c:order val="9"/>
          <c:tx>
            <c:strRef>
              <c:f>BottomHITS_Hub_Dyn_Binary_AR_!$B$39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BottomHITS_Hub_Dyn_Binary_AR_!$C$21:$M$21</c:f>
              <c:numCache/>
            </c:numRef>
          </c:cat>
          <c:val>
            <c:numRef>
              <c:f>BottomHITS_Hub_Dyn_Binary_AR_!$C$39:$M$39</c:f>
              <c:numCache/>
            </c:numRef>
          </c:val>
        </c:ser>
        <c:ser>
          <c:idx val="10"/>
          <c:order val="10"/>
          <c:tx>
            <c:strRef>
              <c:f>BottomHITS_Hub_Dyn_Binary_AR_!$B$40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BottomHITS_Hub_Dyn_Binary_AR_!$C$21:$M$21</c:f>
              <c:numCache/>
            </c:numRef>
          </c:cat>
          <c:val>
            <c:numRef>
              <c:f>BottomHITS_Hub_Dyn_Binary_AR_!$C$40:$M$40</c:f>
              <c:numCache/>
            </c:numRef>
          </c:val>
        </c:ser>
        <c:ser>
          <c:idx val="11"/>
          <c:order val="11"/>
          <c:tx>
            <c:strRef>
              <c:f>BottomHITS_Hub_Dyn_Binary_AR_!$B$41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BottomHITS_Hub_Dyn_Binary_AR_!$C$21:$M$21</c:f>
              <c:numCache/>
            </c:numRef>
          </c:cat>
          <c:val>
            <c:numRef>
              <c:f>BottomHITS_Hub_Dyn_Binary_AR_!$C$41:$M$41</c:f>
              <c:numCache/>
            </c:numRef>
          </c:val>
        </c:ser>
        <c:overlap val="100"/>
        <c:axId val="30320874"/>
        <c:axId val="4452411"/>
      </c:barChart>
      <c:lineChart>
        <c:grouping val="standard"/>
        <c:varyColors val="0"/>
        <c:ser>
          <c:idx val="0"/>
          <c:order val="0"/>
          <c:tx>
            <c:strRef>
              <c:f>BottomHITS_Hub_Dyn_Binary_AR_!$B$24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BottomHITS_Hub_Dyn_Binary_AR_!$C$44:$M$44</c:f>
                <c:numCache>
                  <c:ptCount val="11"/>
                  <c:pt idx="0">
                    <c:v>118.75</c:v>
                  </c:pt>
                  <c:pt idx="1">
                    <c:v>107</c:v>
                  </c:pt>
                  <c:pt idx="2">
                    <c:v>100</c:v>
                  </c:pt>
                  <c:pt idx="3">
                    <c:v>89.5</c:v>
                  </c:pt>
                  <c:pt idx="4">
                    <c:v>69</c:v>
                  </c:pt>
                  <c:pt idx="5">
                    <c:v>59</c:v>
                  </c:pt>
                  <c:pt idx="6">
                    <c:v>44.75</c:v>
                  </c:pt>
                  <c:pt idx="7">
                    <c:v>42</c:v>
                  </c:pt>
                  <c:pt idx="8">
                    <c:v>26</c:v>
                  </c:pt>
                  <c:pt idx="9">
                    <c:v>15.75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BottomHITS_Hub_Dyn_Binary_AR_!$C$21:$M$21</c:f>
              <c:numCache/>
            </c:numRef>
          </c:cat>
          <c:val>
            <c:numRef>
              <c:f>BottomHITS_Hub_Dyn_Binary_AR_!$C$24:$M$24</c:f>
              <c:numCache/>
            </c:numRef>
          </c:val>
          <c:smooth val="0"/>
        </c:ser>
        <c:ser>
          <c:idx val="1"/>
          <c:order val="1"/>
          <c:tx>
            <c:strRef>
              <c:f>BottomHITS_Hub_Dyn_Binary_AR_!$B$26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BottomHITS_Hub_Dyn_Binary_AR_!$C$43:$M$43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BottomHITS_Hub_Dyn_Binary_AR_!$C$21:$M$21</c:f>
              <c:numCache/>
            </c:numRef>
          </c:cat>
          <c:val>
            <c:numRef>
              <c:f>BottomHITS_Hub_Dyn_Binary_AR_!$C$26:$M$26</c:f>
              <c:numCache/>
            </c:numRef>
          </c:val>
          <c:smooth val="0"/>
        </c:ser>
        <c:ser>
          <c:idx val="12"/>
          <c:order val="12"/>
          <c:tx>
            <c:strRef>
              <c:f>BottomHITS_Hub_Dyn_Binary_AR_!$B$45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BottomHITS_Hub_Dyn_Binary_AR_!$C$21:$M$21</c:f>
              <c:numCache/>
            </c:numRef>
          </c:cat>
          <c:val>
            <c:numRef>
              <c:f>BottomHITS_Hub_Dyn_Binary_AR_!$C$45:$M$45</c:f>
              <c:numCache/>
            </c:numRef>
          </c:val>
          <c:smooth val="0"/>
        </c:ser>
        <c:axId val="30320874"/>
        <c:axId val="4452411"/>
      </c:lineChart>
      <c:catAx>
        <c:axId val="3032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452411"/>
        <c:crosses val="autoZero"/>
        <c:auto val="1"/>
        <c:lblOffset val="100"/>
        <c:tickLblSkip val="1"/>
        <c:noMultiLvlLbl val="0"/>
      </c:catAx>
      <c:valAx>
        <c:axId val="445241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320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2"/>
          <c:w val="0.90325"/>
          <c:h val="0.975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BottomHITS_Hub_Dyn_Binary_BR_!$B$31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BottomHITS_Hub_Dyn_Binary_BR_!$C$31:$M$31</c:f>
              <c:numCache/>
            </c:numRef>
          </c:val>
        </c:ser>
        <c:ser>
          <c:idx val="3"/>
          <c:order val="3"/>
          <c:tx>
            <c:strRef>
              <c:f>BottomHITS_Hub_Dyn_Binary_BR_!$B$32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BottomHITS_Hub_Dyn_Binary_BR_!$C$32:$M$32</c:f>
              <c:numCache/>
            </c:numRef>
          </c:val>
        </c:ser>
        <c:ser>
          <c:idx val="4"/>
          <c:order val="4"/>
          <c:tx>
            <c:strRef>
              <c:f>BottomHITS_Hub_Dyn_Binary_BR_!$B$33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BottomHITS_Hub_Dyn_Binary_BR_!$C$33:$M$33</c:f>
              <c:numCache/>
            </c:numRef>
          </c:val>
        </c:ser>
        <c:ser>
          <c:idx val="5"/>
          <c:order val="5"/>
          <c:tx>
            <c:strRef>
              <c:f>BottomHITS_Hub_Dyn_Binary_BR_!$B$34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BottomHITS_Hub_Dyn_Binary_BR_!$C$34:$M$34</c:f>
              <c:numCache/>
            </c:numRef>
          </c:val>
        </c:ser>
        <c:ser>
          <c:idx val="6"/>
          <c:order val="6"/>
          <c:tx>
            <c:strRef>
              <c:f>BottomHITS_Hub_Dyn_Binary_BR_!$B$35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BottomHITS_Hub_Dyn_Binary_BR_!$C$35:$M$35</c:f>
              <c:numCache/>
            </c:numRef>
          </c:val>
        </c:ser>
        <c:ser>
          <c:idx val="7"/>
          <c:order val="7"/>
          <c:tx>
            <c:strRef>
              <c:f>BottomHITS_Hub_Dyn_Binary_BR_!$B$37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BottomHITS_Hub_Dyn_Binary_BR_!$C$37:$M$37</c:f>
              <c:numCache/>
            </c:numRef>
          </c:val>
        </c:ser>
        <c:ser>
          <c:idx val="8"/>
          <c:order val="8"/>
          <c:tx>
            <c:strRef>
              <c:f>BottomHITS_Hub_Dyn_Binary_BR_!$B$38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BottomHITS_Hub_Dyn_Binary_BR_!$C$38:$M$38</c:f>
              <c:numCache/>
            </c:numRef>
          </c:val>
        </c:ser>
        <c:ser>
          <c:idx val="9"/>
          <c:order val="9"/>
          <c:tx>
            <c:strRef>
              <c:f>BottomHITS_Hub_Dyn_Binary_BR_!$B$39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BottomHITS_Hub_Dyn_Binary_BR_!$C$39:$M$39</c:f>
              <c:numCache/>
            </c:numRef>
          </c:val>
        </c:ser>
        <c:ser>
          <c:idx val="10"/>
          <c:order val="10"/>
          <c:tx>
            <c:strRef>
              <c:f>BottomHITS_Hub_Dyn_Binary_BR_!$B$40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BottomHITS_Hub_Dyn_Binary_BR_!$C$40:$M$40</c:f>
              <c:numCache/>
            </c:numRef>
          </c:val>
        </c:ser>
        <c:ser>
          <c:idx val="11"/>
          <c:order val="11"/>
          <c:tx>
            <c:strRef>
              <c:f>BottomHITS_Hub_Dyn_Binary_BR_!$B$41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BottomHITS_Hub_Dyn_Binary_BR_!$C$41:$M$41</c:f>
              <c:numCache/>
            </c:numRef>
          </c:val>
        </c:ser>
        <c:overlap val="100"/>
        <c:axId val="40071700"/>
        <c:axId val="25100981"/>
      </c:barChart>
      <c:lineChart>
        <c:grouping val="standard"/>
        <c:varyColors val="0"/>
        <c:ser>
          <c:idx val="0"/>
          <c:order val="0"/>
          <c:tx>
            <c:strRef>
              <c:f>BottomHITS_Hub_Dyn_Binary_BR_!$B$24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BottomHITS_Hub_Dyn_Binary_BR_!$C$44:$M$44</c:f>
                <c:numCache>
                  <c:ptCount val="11"/>
                  <c:pt idx="0">
                    <c:v>62.5</c:v>
                  </c:pt>
                  <c:pt idx="1">
                    <c:v>60</c:v>
                  </c:pt>
                  <c:pt idx="2">
                    <c:v>56</c:v>
                  </c:pt>
                  <c:pt idx="3">
                    <c:v>49</c:v>
                  </c:pt>
                  <c:pt idx="4">
                    <c:v>41.5</c:v>
                  </c:pt>
                  <c:pt idx="5">
                    <c:v>38.5</c:v>
                  </c:pt>
                  <c:pt idx="6">
                    <c:v>35.25</c:v>
                  </c:pt>
                  <c:pt idx="7">
                    <c:v>28</c:v>
                  </c:pt>
                  <c:pt idx="8">
                    <c:v>14.75</c:v>
                  </c:pt>
                  <c:pt idx="9">
                    <c:v>12.5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BottomHITS_Hub_Dyn_Binary_BR_!$C$21:$M$21</c:f>
              <c:numCache/>
            </c:numRef>
          </c:cat>
          <c:val>
            <c:numRef>
              <c:f>BottomHITS_Hub_Dyn_Binary_BR_!$C$24:$M$24</c:f>
              <c:numCache/>
            </c:numRef>
          </c:val>
          <c:smooth val="0"/>
        </c:ser>
        <c:ser>
          <c:idx val="1"/>
          <c:order val="1"/>
          <c:tx>
            <c:strRef>
              <c:f>BottomHITS_Hub_Dyn_Binary_BR_!$B$26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BottomHITS_Hub_Dyn_Binary_BR_!$C$43:$M$43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BottomHITS_Hub_Dyn_Binary_BR_!$C$21:$M$21</c:f>
              <c:numCache/>
            </c:numRef>
          </c:cat>
          <c:val>
            <c:numRef>
              <c:f>BottomHITS_Hub_Dyn_Binary_BR_!$C$26:$M$26</c:f>
              <c:numCache/>
            </c:numRef>
          </c:val>
          <c:smooth val="0"/>
        </c:ser>
        <c:ser>
          <c:idx val="12"/>
          <c:order val="12"/>
          <c:tx>
            <c:strRef>
              <c:f>BottomHITS_Hub_Dyn_Binary_BR_!$B$45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BottomHITS_Hub_Dyn_Binary_BR_!$C$21:$M$21</c:f>
              <c:numCache/>
            </c:numRef>
          </c:cat>
          <c:val>
            <c:numRef>
              <c:f>BottomHITS_Hub_Dyn_Binary_BR_!$C$45:$M$45</c:f>
              <c:numCache/>
            </c:numRef>
          </c:val>
          <c:smooth val="0"/>
        </c:ser>
        <c:axId val="40071700"/>
        <c:axId val="25100981"/>
      </c:line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5100981"/>
        <c:crosses val="autoZero"/>
        <c:auto val="1"/>
        <c:lblOffset val="100"/>
        <c:tickLblSkip val="1"/>
        <c:noMultiLvlLbl val="0"/>
      </c:catAx>
      <c:valAx>
        <c:axId val="2510098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071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31"/>
          <c:w val="0.9215"/>
          <c:h val="0.921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TopPR_Static_AR_!$B$31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TopPR_Static_AR_!$C$21:$M$21</c:f>
              <c:numCache/>
            </c:numRef>
          </c:cat>
          <c:val>
            <c:numRef>
              <c:f>TopPR_Static_AR_!$C$31:$M$31</c:f>
              <c:numCache/>
            </c:numRef>
          </c:val>
        </c:ser>
        <c:ser>
          <c:idx val="3"/>
          <c:order val="3"/>
          <c:tx>
            <c:strRef>
              <c:f>TopPR_Static_AR_!$B$32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TopPR_Static_AR_!$C$21:$M$21</c:f>
              <c:numCache/>
            </c:numRef>
          </c:cat>
          <c:val>
            <c:numRef>
              <c:f>TopPR_Static_AR_!$C$32:$M$32</c:f>
              <c:numCache/>
            </c:numRef>
          </c:val>
        </c:ser>
        <c:ser>
          <c:idx val="4"/>
          <c:order val="4"/>
          <c:tx>
            <c:strRef>
              <c:f>TopPR_Static_AR_!$B$33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TopPR_Static_AR_!$C$21:$M$21</c:f>
              <c:numCache/>
            </c:numRef>
          </c:cat>
          <c:val>
            <c:numRef>
              <c:f>TopPR_Static_AR_!$C$33:$M$33</c:f>
              <c:numCache/>
            </c:numRef>
          </c:val>
        </c:ser>
        <c:ser>
          <c:idx val="5"/>
          <c:order val="5"/>
          <c:tx>
            <c:strRef>
              <c:f>TopPR_Static_AR_!$B$34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TopPR_Static_AR_!$C$21:$M$21</c:f>
              <c:numCache/>
            </c:numRef>
          </c:cat>
          <c:val>
            <c:numRef>
              <c:f>TopPR_Static_AR_!$C$34:$M$34</c:f>
              <c:numCache/>
            </c:numRef>
          </c:val>
        </c:ser>
        <c:ser>
          <c:idx val="6"/>
          <c:order val="6"/>
          <c:tx>
            <c:strRef>
              <c:f>TopPR_Static_AR_!$B$35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TopPR_Static_AR_!$C$21:$M$21</c:f>
              <c:numCache/>
            </c:numRef>
          </c:cat>
          <c:val>
            <c:numRef>
              <c:f>TopPR_Static_AR_!$C$35:$M$35</c:f>
              <c:numCache/>
            </c:numRef>
          </c:val>
        </c:ser>
        <c:ser>
          <c:idx val="7"/>
          <c:order val="7"/>
          <c:tx>
            <c:strRef>
              <c:f>TopPR_Static_AR_!$B$37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TopPR_Static_AR_!$C$21:$M$21</c:f>
              <c:numCache/>
            </c:numRef>
          </c:cat>
          <c:val>
            <c:numRef>
              <c:f>TopPR_Static_AR_!$C$37:$M$37</c:f>
              <c:numCache/>
            </c:numRef>
          </c:val>
        </c:ser>
        <c:ser>
          <c:idx val="8"/>
          <c:order val="8"/>
          <c:tx>
            <c:strRef>
              <c:f>TopPR_Static_AR_!$B$38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TopPR_Static_AR_!$C$21:$M$21</c:f>
              <c:numCache/>
            </c:numRef>
          </c:cat>
          <c:val>
            <c:numRef>
              <c:f>TopPR_Static_AR_!$C$38:$M$38</c:f>
              <c:numCache/>
            </c:numRef>
          </c:val>
        </c:ser>
        <c:ser>
          <c:idx val="9"/>
          <c:order val="9"/>
          <c:tx>
            <c:strRef>
              <c:f>TopPR_Static_AR_!$B$39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TopPR_Static_AR_!$C$21:$M$21</c:f>
              <c:numCache/>
            </c:numRef>
          </c:cat>
          <c:val>
            <c:numRef>
              <c:f>TopPR_Static_AR_!$C$39:$M$39</c:f>
              <c:numCache/>
            </c:numRef>
          </c:val>
        </c:ser>
        <c:ser>
          <c:idx val="10"/>
          <c:order val="10"/>
          <c:tx>
            <c:strRef>
              <c:f>TopPR_Static_AR_!$B$40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TopPR_Static_AR_!$C$21:$M$21</c:f>
              <c:numCache/>
            </c:numRef>
          </c:cat>
          <c:val>
            <c:numRef>
              <c:f>TopPR_Static_AR_!$C$40:$M$40</c:f>
              <c:numCache/>
            </c:numRef>
          </c:val>
        </c:ser>
        <c:ser>
          <c:idx val="11"/>
          <c:order val="11"/>
          <c:tx>
            <c:strRef>
              <c:f>TopPR_Static_AR_!$B$41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TopPR_Static_AR_!$C$21:$M$21</c:f>
              <c:numCache/>
            </c:numRef>
          </c:cat>
          <c:val>
            <c:numRef>
              <c:f>TopPR_Static_AR_!$C$41:$M$41</c:f>
              <c:numCache/>
            </c:numRef>
          </c:val>
        </c:ser>
        <c:overlap val="100"/>
        <c:axId val="24582238"/>
        <c:axId val="19913551"/>
      </c:barChart>
      <c:lineChart>
        <c:grouping val="standard"/>
        <c:varyColors val="0"/>
        <c:ser>
          <c:idx val="0"/>
          <c:order val="0"/>
          <c:tx>
            <c:strRef>
              <c:f>TopPR_Static_AR_!$B$24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TopPR_Static_AR_!$C$44:$M$44</c:f>
                <c:numCache>
                  <c:ptCount val="11"/>
                  <c:pt idx="0">
                    <c:v>2109.5</c:v>
                  </c:pt>
                  <c:pt idx="1">
                    <c:v>1840.75</c:v>
                  </c:pt>
                  <c:pt idx="2">
                    <c:v>1521</c:v>
                  </c:pt>
                  <c:pt idx="3">
                    <c:v>1293.75</c:v>
                  </c:pt>
                  <c:pt idx="4">
                    <c:v>1308.5</c:v>
                  </c:pt>
                  <c:pt idx="5">
                    <c:v>993</c:v>
                  </c:pt>
                  <c:pt idx="6">
                    <c:v>778.75</c:v>
                  </c:pt>
                  <c:pt idx="7">
                    <c:v>658</c:v>
                  </c:pt>
                  <c:pt idx="8">
                    <c:v>538</c:v>
                  </c:pt>
                  <c:pt idx="9">
                    <c:v>235.25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TopPR_Static_AR_!$C$21:$M$21</c:f>
              <c:numCache/>
            </c:numRef>
          </c:cat>
          <c:val>
            <c:numRef>
              <c:f>TopPR_Static_AR_!$C$24:$M$24</c:f>
              <c:numCache/>
            </c:numRef>
          </c:val>
          <c:smooth val="0"/>
        </c:ser>
        <c:ser>
          <c:idx val="1"/>
          <c:order val="1"/>
          <c:tx>
            <c:strRef>
              <c:f>TopPR_Static_AR_!$B$26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TopPR_Static_AR_!$C$43:$M$43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TopPR_Static_AR_!$C$21:$M$21</c:f>
              <c:numCache/>
            </c:numRef>
          </c:cat>
          <c:val>
            <c:numRef>
              <c:f>TopPR_Static_AR_!$C$26:$M$26</c:f>
              <c:numCache/>
            </c:numRef>
          </c:val>
          <c:smooth val="0"/>
        </c:ser>
        <c:ser>
          <c:idx val="12"/>
          <c:order val="12"/>
          <c:tx>
            <c:strRef>
              <c:f>TopPR_Static_AR_!$B$45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TopPR_Static_AR_!$C$21:$M$21</c:f>
              <c:numCache/>
            </c:numRef>
          </c:cat>
          <c:val>
            <c:numRef>
              <c:f>TopPR_Static_AR_!$C$45:$M$45</c:f>
              <c:numCache/>
            </c:numRef>
          </c:val>
          <c:smooth val="0"/>
        </c:ser>
        <c:axId val="24582238"/>
        <c:axId val="19913551"/>
      </c:line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19913551"/>
        <c:crosses val="autoZero"/>
        <c:auto val="1"/>
        <c:lblOffset val="100"/>
        <c:tickLblSkip val="1"/>
        <c:noMultiLvlLbl val="0"/>
      </c:catAx>
      <c:valAx>
        <c:axId val="1991355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24582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325"/>
          <c:w val="0.9215"/>
          <c:h val="0.9192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TopPR_Static_BR_!$B$31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TopPR_Static_BR_!$C$21:$M$21</c:f>
              <c:numCache/>
            </c:numRef>
          </c:cat>
          <c:val>
            <c:numRef>
              <c:f>TopPR_Static_BR_!$C$31:$M$31</c:f>
              <c:numCache/>
            </c:numRef>
          </c:val>
        </c:ser>
        <c:ser>
          <c:idx val="3"/>
          <c:order val="3"/>
          <c:tx>
            <c:strRef>
              <c:f>TopPR_Static_BR_!$B$32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TopPR_Static_BR_!$C$21:$M$21</c:f>
              <c:numCache/>
            </c:numRef>
          </c:cat>
          <c:val>
            <c:numRef>
              <c:f>TopPR_Static_BR_!$C$32:$M$32</c:f>
              <c:numCache/>
            </c:numRef>
          </c:val>
        </c:ser>
        <c:ser>
          <c:idx val="4"/>
          <c:order val="4"/>
          <c:tx>
            <c:strRef>
              <c:f>TopPR_Static_BR_!$B$33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TopPR_Static_BR_!$C$21:$M$21</c:f>
              <c:numCache/>
            </c:numRef>
          </c:cat>
          <c:val>
            <c:numRef>
              <c:f>TopPR_Static_BR_!$C$33:$M$33</c:f>
              <c:numCache/>
            </c:numRef>
          </c:val>
        </c:ser>
        <c:ser>
          <c:idx val="5"/>
          <c:order val="5"/>
          <c:tx>
            <c:strRef>
              <c:f>TopPR_Static_BR_!$B$34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TopPR_Static_BR_!$C$21:$M$21</c:f>
              <c:numCache/>
            </c:numRef>
          </c:cat>
          <c:val>
            <c:numRef>
              <c:f>TopPR_Static_BR_!$C$34:$M$34</c:f>
              <c:numCache/>
            </c:numRef>
          </c:val>
        </c:ser>
        <c:ser>
          <c:idx val="6"/>
          <c:order val="6"/>
          <c:tx>
            <c:strRef>
              <c:f>TopPR_Static_BR_!$B$35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TopPR_Static_BR_!$C$21:$M$21</c:f>
              <c:numCache/>
            </c:numRef>
          </c:cat>
          <c:val>
            <c:numRef>
              <c:f>TopPR_Static_BR_!$C$35:$M$35</c:f>
              <c:numCache/>
            </c:numRef>
          </c:val>
        </c:ser>
        <c:ser>
          <c:idx val="7"/>
          <c:order val="7"/>
          <c:tx>
            <c:strRef>
              <c:f>TopPR_Static_BR_!$B$37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TopPR_Static_BR_!$C$21:$M$21</c:f>
              <c:numCache/>
            </c:numRef>
          </c:cat>
          <c:val>
            <c:numRef>
              <c:f>TopPR_Static_BR_!$C$37:$M$37</c:f>
              <c:numCache/>
            </c:numRef>
          </c:val>
        </c:ser>
        <c:ser>
          <c:idx val="8"/>
          <c:order val="8"/>
          <c:tx>
            <c:strRef>
              <c:f>TopPR_Static_BR_!$B$38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TopPR_Static_BR_!$C$21:$M$21</c:f>
              <c:numCache/>
            </c:numRef>
          </c:cat>
          <c:val>
            <c:numRef>
              <c:f>TopPR_Static_BR_!$C$38:$M$38</c:f>
              <c:numCache/>
            </c:numRef>
          </c:val>
        </c:ser>
        <c:ser>
          <c:idx val="9"/>
          <c:order val="9"/>
          <c:tx>
            <c:strRef>
              <c:f>TopPR_Static_BR_!$B$39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TopPR_Static_BR_!$C$21:$M$21</c:f>
              <c:numCache/>
            </c:numRef>
          </c:cat>
          <c:val>
            <c:numRef>
              <c:f>TopPR_Static_BR_!$C$39:$M$39</c:f>
              <c:numCache/>
            </c:numRef>
          </c:val>
        </c:ser>
        <c:ser>
          <c:idx val="10"/>
          <c:order val="10"/>
          <c:tx>
            <c:strRef>
              <c:f>TopPR_Static_BR_!$B$40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TopPR_Static_BR_!$C$21:$M$21</c:f>
              <c:numCache/>
            </c:numRef>
          </c:cat>
          <c:val>
            <c:numRef>
              <c:f>TopPR_Static_BR_!$C$40:$M$40</c:f>
              <c:numCache/>
            </c:numRef>
          </c:val>
        </c:ser>
        <c:ser>
          <c:idx val="11"/>
          <c:order val="11"/>
          <c:tx>
            <c:strRef>
              <c:f>TopPR_Static_BR_!$B$41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TopPR_Static_BR_!$C$21:$M$21</c:f>
              <c:numCache/>
            </c:numRef>
          </c:cat>
          <c:val>
            <c:numRef>
              <c:f>TopPR_Static_BR_!$C$41:$M$41</c:f>
              <c:numCache/>
            </c:numRef>
          </c:val>
        </c:ser>
        <c:overlap val="100"/>
        <c:axId val="45004232"/>
        <c:axId val="2384905"/>
      </c:barChart>
      <c:lineChart>
        <c:grouping val="standard"/>
        <c:varyColors val="0"/>
        <c:ser>
          <c:idx val="0"/>
          <c:order val="0"/>
          <c:tx>
            <c:strRef>
              <c:f>TopPR_Static_BR_!$B$24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TopPR_Static_BR_!$C$44:$M$44</c:f>
                <c:numCache>
                  <c:ptCount val="11"/>
                  <c:pt idx="0">
                    <c:v>788.75</c:v>
                  </c:pt>
                  <c:pt idx="1">
                    <c:v>707.75</c:v>
                  </c:pt>
                  <c:pt idx="2">
                    <c:v>641.25</c:v>
                  </c:pt>
                  <c:pt idx="3">
                    <c:v>585</c:v>
                  </c:pt>
                  <c:pt idx="4">
                    <c:v>525.75</c:v>
                  </c:pt>
                  <c:pt idx="5">
                    <c:v>435</c:v>
                  </c:pt>
                  <c:pt idx="6">
                    <c:v>338</c:v>
                  </c:pt>
                  <c:pt idx="7">
                    <c:v>586.5</c:v>
                  </c:pt>
                  <c:pt idx="8">
                    <c:v>344</c:v>
                  </c:pt>
                  <c:pt idx="9">
                    <c:v>198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TopPR_Static_BR_!$C$21:$M$21</c:f>
              <c:numCache/>
            </c:numRef>
          </c:cat>
          <c:val>
            <c:numRef>
              <c:f>TopPR_Static_BR_!$C$24:$M$24</c:f>
              <c:numCache/>
            </c:numRef>
          </c:val>
          <c:smooth val="0"/>
        </c:ser>
        <c:ser>
          <c:idx val="1"/>
          <c:order val="1"/>
          <c:tx>
            <c:strRef>
              <c:f>TopPR_Static_BR_!$B$26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TopPR_Static_BR_!$C$43:$M$43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TopPR_Static_BR_!$C$21:$M$21</c:f>
              <c:numCache/>
            </c:numRef>
          </c:cat>
          <c:val>
            <c:numRef>
              <c:f>TopPR_Static_BR_!$C$26:$M$26</c:f>
              <c:numCache/>
            </c:numRef>
          </c:val>
          <c:smooth val="0"/>
        </c:ser>
        <c:ser>
          <c:idx val="12"/>
          <c:order val="12"/>
          <c:tx>
            <c:strRef>
              <c:f>TopPR_Static_BR_!$B$45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TopPR_Static_BR_!$C$21:$M$21</c:f>
              <c:numCache/>
            </c:numRef>
          </c:cat>
          <c:val>
            <c:numRef>
              <c:f>TopPR_Static_BR_!$C$45:$M$45</c:f>
              <c:numCache/>
            </c:numRef>
          </c:val>
          <c:smooth val="0"/>
        </c:ser>
        <c:axId val="45004232"/>
        <c:axId val="2384905"/>
      </c:lineChart>
      <c:catAx>
        <c:axId val="45004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2384905"/>
        <c:crosses val="autoZero"/>
        <c:auto val="1"/>
        <c:lblOffset val="100"/>
        <c:tickLblSkip val="1"/>
        <c:noMultiLvlLbl val="0"/>
      </c:catAx>
      <c:valAx>
        <c:axId val="238490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450042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2"/>
          <c:w val="0.92175"/>
          <c:h val="0.921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BottomPR_Static_AR_!$B$31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BottomPR_Static_AR_!$C$21:$M$21</c:f>
              <c:numCache/>
            </c:numRef>
          </c:cat>
          <c:val>
            <c:numRef>
              <c:f>BottomPR_Static_AR_!$C$31:$M$31</c:f>
              <c:numCache/>
            </c:numRef>
          </c:val>
        </c:ser>
        <c:ser>
          <c:idx val="3"/>
          <c:order val="3"/>
          <c:tx>
            <c:strRef>
              <c:f>BottomPR_Static_AR_!$B$32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BottomPR_Static_AR_!$C$21:$M$21</c:f>
              <c:numCache/>
            </c:numRef>
          </c:cat>
          <c:val>
            <c:numRef>
              <c:f>BottomPR_Static_AR_!$C$32:$M$32</c:f>
              <c:numCache/>
            </c:numRef>
          </c:val>
        </c:ser>
        <c:ser>
          <c:idx val="4"/>
          <c:order val="4"/>
          <c:tx>
            <c:strRef>
              <c:f>BottomPR_Static_AR_!$B$33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BottomPR_Static_AR_!$C$21:$M$21</c:f>
              <c:numCache/>
            </c:numRef>
          </c:cat>
          <c:val>
            <c:numRef>
              <c:f>BottomPR_Static_AR_!$C$33:$M$33</c:f>
              <c:numCache/>
            </c:numRef>
          </c:val>
        </c:ser>
        <c:ser>
          <c:idx val="5"/>
          <c:order val="5"/>
          <c:tx>
            <c:strRef>
              <c:f>BottomPR_Static_AR_!$B$34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BottomPR_Static_AR_!$C$21:$M$21</c:f>
              <c:numCache/>
            </c:numRef>
          </c:cat>
          <c:val>
            <c:numRef>
              <c:f>BottomPR_Static_AR_!$C$34:$M$34</c:f>
              <c:numCache/>
            </c:numRef>
          </c:val>
        </c:ser>
        <c:ser>
          <c:idx val="6"/>
          <c:order val="6"/>
          <c:tx>
            <c:strRef>
              <c:f>BottomPR_Static_AR_!$B$35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BottomPR_Static_AR_!$C$21:$M$21</c:f>
              <c:numCache/>
            </c:numRef>
          </c:cat>
          <c:val>
            <c:numRef>
              <c:f>BottomPR_Static_AR_!$C$35:$M$35</c:f>
              <c:numCache/>
            </c:numRef>
          </c:val>
        </c:ser>
        <c:ser>
          <c:idx val="7"/>
          <c:order val="7"/>
          <c:tx>
            <c:strRef>
              <c:f>BottomPR_Static_AR_!$B$37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BottomPR_Static_AR_!$C$21:$M$21</c:f>
              <c:numCache/>
            </c:numRef>
          </c:cat>
          <c:val>
            <c:numRef>
              <c:f>BottomPR_Static_AR_!$C$37:$M$37</c:f>
              <c:numCache/>
            </c:numRef>
          </c:val>
        </c:ser>
        <c:ser>
          <c:idx val="8"/>
          <c:order val="8"/>
          <c:tx>
            <c:strRef>
              <c:f>BottomPR_Static_AR_!$B$38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BottomPR_Static_AR_!$C$21:$M$21</c:f>
              <c:numCache/>
            </c:numRef>
          </c:cat>
          <c:val>
            <c:numRef>
              <c:f>BottomPR_Static_AR_!$C$38:$M$38</c:f>
              <c:numCache/>
            </c:numRef>
          </c:val>
        </c:ser>
        <c:ser>
          <c:idx val="9"/>
          <c:order val="9"/>
          <c:tx>
            <c:strRef>
              <c:f>BottomPR_Static_AR_!$B$39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BottomPR_Static_AR_!$C$21:$M$21</c:f>
              <c:numCache/>
            </c:numRef>
          </c:cat>
          <c:val>
            <c:numRef>
              <c:f>BottomPR_Static_AR_!$C$39:$M$39</c:f>
              <c:numCache/>
            </c:numRef>
          </c:val>
        </c:ser>
        <c:ser>
          <c:idx val="10"/>
          <c:order val="10"/>
          <c:tx>
            <c:strRef>
              <c:f>BottomPR_Static_AR_!$B$40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BottomPR_Static_AR_!$C$21:$M$21</c:f>
              <c:numCache/>
            </c:numRef>
          </c:cat>
          <c:val>
            <c:numRef>
              <c:f>BottomPR_Static_AR_!$C$40:$M$40</c:f>
              <c:numCache/>
            </c:numRef>
          </c:val>
        </c:ser>
        <c:ser>
          <c:idx val="11"/>
          <c:order val="11"/>
          <c:tx>
            <c:strRef>
              <c:f>BottomPR_Static_AR_!$B$41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BottomPR_Static_AR_!$C$21:$M$21</c:f>
              <c:numCache/>
            </c:numRef>
          </c:cat>
          <c:val>
            <c:numRef>
              <c:f>BottomPR_Static_AR_!$C$41:$M$41</c:f>
              <c:numCache/>
            </c:numRef>
          </c:val>
        </c:ser>
        <c:overlap val="100"/>
        <c:axId val="21464146"/>
        <c:axId val="58959587"/>
      </c:barChart>
      <c:lineChart>
        <c:grouping val="standard"/>
        <c:varyColors val="0"/>
        <c:ser>
          <c:idx val="0"/>
          <c:order val="0"/>
          <c:tx>
            <c:strRef>
              <c:f>BottomPR_Static_AR_!$B$24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BottomPR_Static_AR_!$C$44:$M$44</c:f>
                <c:numCache>
                  <c:ptCount val="11"/>
                  <c:pt idx="0">
                    <c:v>2109.5</c:v>
                  </c:pt>
                  <c:pt idx="1">
                    <c:v>1933</c:v>
                  </c:pt>
                  <c:pt idx="2">
                    <c:v>1711</c:v>
                  </c:pt>
                  <c:pt idx="3">
                    <c:v>1425.75</c:v>
                  </c:pt>
                  <c:pt idx="4">
                    <c:v>1194</c:v>
                  </c:pt>
                  <c:pt idx="5">
                    <c:v>1031.75</c:v>
                  </c:pt>
                  <c:pt idx="6">
                    <c:v>606</c:v>
                  </c:pt>
                  <c:pt idx="7">
                    <c:v>1298</c:v>
                  </c:pt>
                  <c:pt idx="8">
                    <c:v>1032.5</c:v>
                  </c:pt>
                  <c:pt idx="9">
                    <c:v>454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BottomPR_Static_AR_!$C$21:$M$21</c:f>
              <c:numCache/>
            </c:numRef>
          </c:cat>
          <c:val>
            <c:numRef>
              <c:f>BottomPR_Static_AR_!$C$24:$M$24</c:f>
              <c:numCache/>
            </c:numRef>
          </c:val>
          <c:smooth val="0"/>
        </c:ser>
        <c:ser>
          <c:idx val="1"/>
          <c:order val="1"/>
          <c:tx>
            <c:strRef>
              <c:f>BottomPR_Static_AR_!$B$26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BottomPR_Static_AR_!$C$43:$M$43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BottomPR_Static_AR_!$C$21:$M$21</c:f>
              <c:numCache/>
            </c:numRef>
          </c:cat>
          <c:val>
            <c:numRef>
              <c:f>BottomPR_Static_AR_!$C$26:$M$26</c:f>
              <c:numCache/>
            </c:numRef>
          </c:val>
          <c:smooth val="0"/>
        </c:ser>
        <c:ser>
          <c:idx val="12"/>
          <c:order val="12"/>
          <c:tx>
            <c:strRef>
              <c:f>BottomPR_Static_AR_!$B$45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BottomPR_Static_AR_!$C$21:$M$21</c:f>
              <c:numCache/>
            </c:numRef>
          </c:cat>
          <c:val>
            <c:numRef>
              <c:f>BottomPR_Static_AR_!$C$45:$M$45</c:f>
              <c:numCache/>
            </c:numRef>
          </c:val>
          <c:smooth val="0"/>
        </c:ser>
        <c:axId val="21464146"/>
        <c:axId val="58959587"/>
      </c:line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58959587"/>
        <c:crosses val="autoZero"/>
        <c:auto val="1"/>
        <c:lblOffset val="100"/>
        <c:tickLblSkip val="1"/>
        <c:noMultiLvlLbl val="0"/>
      </c:catAx>
      <c:valAx>
        <c:axId val="58959587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21464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075"/>
          <c:w val="0.9215"/>
          <c:h val="0.92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BottomPR_Static_BR_!$B$31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BottomPR_Static_BR_!$C$21:$M$21</c:f>
              <c:numCache/>
            </c:numRef>
          </c:cat>
          <c:val>
            <c:numRef>
              <c:f>BottomPR_Static_BR_!$C$31:$M$31</c:f>
              <c:numCache/>
            </c:numRef>
          </c:val>
        </c:ser>
        <c:ser>
          <c:idx val="3"/>
          <c:order val="3"/>
          <c:tx>
            <c:strRef>
              <c:f>BottomPR_Static_BR_!$B$32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BottomPR_Static_BR_!$C$21:$M$21</c:f>
              <c:numCache/>
            </c:numRef>
          </c:cat>
          <c:val>
            <c:numRef>
              <c:f>BottomPR_Static_BR_!$C$32:$M$32</c:f>
              <c:numCache/>
            </c:numRef>
          </c:val>
        </c:ser>
        <c:ser>
          <c:idx val="4"/>
          <c:order val="4"/>
          <c:tx>
            <c:strRef>
              <c:f>BottomPR_Static_BR_!$B$33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BottomPR_Static_BR_!$C$21:$M$21</c:f>
              <c:numCache/>
            </c:numRef>
          </c:cat>
          <c:val>
            <c:numRef>
              <c:f>BottomPR_Static_BR_!$C$33:$M$33</c:f>
              <c:numCache/>
            </c:numRef>
          </c:val>
        </c:ser>
        <c:ser>
          <c:idx val="5"/>
          <c:order val="5"/>
          <c:tx>
            <c:strRef>
              <c:f>BottomPR_Static_BR_!$B$34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BottomPR_Static_BR_!$C$21:$M$21</c:f>
              <c:numCache/>
            </c:numRef>
          </c:cat>
          <c:val>
            <c:numRef>
              <c:f>BottomPR_Static_BR_!$C$34:$M$34</c:f>
              <c:numCache/>
            </c:numRef>
          </c:val>
        </c:ser>
        <c:ser>
          <c:idx val="6"/>
          <c:order val="6"/>
          <c:tx>
            <c:strRef>
              <c:f>BottomPR_Static_BR_!$B$35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BottomPR_Static_BR_!$C$21:$M$21</c:f>
              <c:numCache/>
            </c:numRef>
          </c:cat>
          <c:val>
            <c:numRef>
              <c:f>BottomPR_Static_BR_!$C$35:$M$35</c:f>
              <c:numCache/>
            </c:numRef>
          </c:val>
        </c:ser>
        <c:ser>
          <c:idx val="7"/>
          <c:order val="7"/>
          <c:tx>
            <c:strRef>
              <c:f>BottomPR_Static_BR_!$B$37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BottomPR_Static_BR_!$C$21:$M$21</c:f>
              <c:numCache/>
            </c:numRef>
          </c:cat>
          <c:val>
            <c:numRef>
              <c:f>BottomPR_Static_BR_!$C$37:$M$37</c:f>
              <c:numCache/>
            </c:numRef>
          </c:val>
        </c:ser>
        <c:ser>
          <c:idx val="8"/>
          <c:order val="8"/>
          <c:tx>
            <c:strRef>
              <c:f>BottomPR_Static_BR_!$B$38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BottomPR_Static_BR_!$C$21:$M$21</c:f>
              <c:numCache/>
            </c:numRef>
          </c:cat>
          <c:val>
            <c:numRef>
              <c:f>BottomPR_Static_BR_!$C$38:$M$38</c:f>
              <c:numCache/>
            </c:numRef>
          </c:val>
        </c:ser>
        <c:ser>
          <c:idx val="9"/>
          <c:order val="9"/>
          <c:tx>
            <c:strRef>
              <c:f>BottomPR_Static_BR_!$B$39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BottomPR_Static_BR_!$C$21:$M$21</c:f>
              <c:numCache/>
            </c:numRef>
          </c:cat>
          <c:val>
            <c:numRef>
              <c:f>BottomPR_Static_BR_!$C$39:$M$39</c:f>
              <c:numCache/>
            </c:numRef>
          </c:val>
        </c:ser>
        <c:ser>
          <c:idx val="10"/>
          <c:order val="10"/>
          <c:tx>
            <c:strRef>
              <c:f>BottomPR_Static_BR_!$B$40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BottomPR_Static_BR_!$C$21:$M$21</c:f>
              <c:numCache/>
            </c:numRef>
          </c:cat>
          <c:val>
            <c:numRef>
              <c:f>BottomPR_Static_BR_!$C$40:$M$40</c:f>
              <c:numCache/>
            </c:numRef>
          </c:val>
        </c:ser>
        <c:ser>
          <c:idx val="11"/>
          <c:order val="11"/>
          <c:tx>
            <c:strRef>
              <c:f>BottomPR_Static_BR_!$B$41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BottomPR_Static_BR_!$C$21:$M$21</c:f>
              <c:numCache/>
            </c:numRef>
          </c:cat>
          <c:val>
            <c:numRef>
              <c:f>BottomPR_Static_BR_!$C$41:$M$41</c:f>
              <c:numCache/>
            </c:numRef>
          </c:val>
        </c:ser>
        <c:overlap val="100"/>
        <c:axId val="60874236"/>
        <c:axId val="10997213"/>
      </c:barChart>
      <c:lineChart>
        <c:grouping val="standard"/>
        <c:varyColors val="0"/>
        <c:ser>
          <c:idx val="0"/>
          <c:order val="0"/>
          <c:tx>
            <c:strRef>
              <c:f>BottomPR_Static_BR_!$B$24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BottomPR_Static_BR_!$C$44:$M$44</c:f>
                <c:numCache>
                  <c:ptCount val="11"/>
                  <c:pt idx="0">
                    <c:v>788.75</c:v>
                  </c:pt>
                  <c:pt idx="1">
                    <c:v>686</c:v>
                  </c:pt>
                  <c:pt idx="2">
                    <c:v>762</c:v>
                  </c:pt>
                  <c:pt idx="3">
                    <c:v>736.25</c:v>
                  </c:pt>
                  <c:pt idx="4">
                    <c:v>706</c:v>
                  </c:pt>
                  <c:pt idx="5">
                    <c:v>347</c:v>
                  </c:pt>
                  <c:pt idx="6">
                    <c:v>208.75</c:v>
                  </c:pt>
                  <c:pt idx="7">
                    <c:v>875.5</c:v>
                  </c:pt>
                  <c:pt idx="8">
                    <c:v>700</c:v>
                  </c:pt>
                  <c:pt idx="9">
                    <c:v>278.5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BottomPR_Static_BR_!$C$21:$M$21</c:f>
              <c:numCache/>
            </c:numRef>
          </c:cat>
          <c:val>
            <c:numRef>
              <c:f>BottomPR_Static_BR_!$C$24:$M$24</c:f>
              <c:numCache/>
            </c:numRef>
          </c:val>
          <c:smooth val="0"/>
        </c:ser>
        <c:ser>
          <c:idx val="1"/>
          <c:order val="1"/>
          <c:tx>
            <c:strRef>
              <c:f>BottomPR_Static_BR_!$B$26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BottomPR_Static_BR_!$C$43:$M$43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BottomPR_Static_BR_!$C$21:$M$21</c:f>
              <c:numCache/>
            </c:numRef>
          </c:cat>
          <c:val>
            <c:numRef>
              <c:f>BottomPR_Static_BR_!$C$26:$M$26</c:f>
              <c:numCache/>
            </c:numRef>
          </c:val>
          <c:smooth val="0"/>
        </c:ser>
        <c:ser>
          <c:idx val="12"/>
          <c:order val="12"/>
          <c:tx>
            <c:strRef>
              <c:f>BottomPR_Static_BR_!$B$45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BottomPR_Static_BR_!$C$21:$M$21</c:f>
              <c:numCache/>
            </c:numRef>
          </c:cat>
          <c:val>
            <c:numRef>
              <c:f>BottomPR_Static_BR_!$C$45:$M$45</c:f>
              <c:numCache/>
            </c:numRef>
          </c:val>
          <c:smooth val="0"/>
        </c:ser>
        <c:axId val="60874236"/>
        <c:axId val="10997213"/>
      </c:lineChart>
      <c:catAx>
        <c:axId val="6087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10997213"/>
        <c:crosses val="autoZero"/>
        <c:auto val="1"/>
        <c:lblOffset val="100"/>
        <c:tickLblSkip val="1"/>
        <c:noMultiLvlLbl val="0"/>
      </c:catAx>
      <c:valAx>
        <c:axId val="1099721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60874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075"/>
          <c:w val="0.9225"/>
          <c:h val="0.922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TopHITS_Aut_Static_AR_!$B$31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TopHITS_Aut_Static_AR_!$C$21:$M$21</c:f>
              <c:numCache/>
            </c:numRef>
          </c:cat>
          <c:val>
            <c:numRef>
              <c:f>TopHITS_Aut_Static_AR_!$C$31:$M$31</c:f>
              <c:numCache/>
            </c:numRef>
          </c:val>
        </c:ser>
        <c:ser>
          <c:idx val="3"/>
          <c:order val="3"/>
          <c:tx>
            <c:strRef>
              <c:f>TopHITS_Aut_Static_AR_!$B$32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TopHITS_Aut_Static_AR_!$C$21:$M$21</c:f>
              <c:numCache/>
            </c:numRef>
          </c:cat>
          <c:val>
            <c:numRef>
              <c:f>TopHITS_Aut_Static_AR_!$C$32:$M$32</c:f>
              <c:numCache/>
            </c:numRef>
          </c:val>
        </c:ser>
        <c:ser>
          <c:idx val="4"/>
          <c:order val="4"/>
          <c:tx>
            <c:strRef>
              <c:f>TopHITS_Aut_Static_AR_!$B$33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TopHITS_Aut_Static_AR_!$C$21:$M$21</c:f>
              <c:numCache/>
            </c:numRef>
          </c:cat>
          <c:val>
            <c:numRef>
              <c:f>TopHITS_Aut_Static_AR_!$C$33:$M$33</c:f>
              <c:numCache/>
            </c:numRef>
          </c:val>
        </c:ser>
        <c:ser>
          <c:idx val="5"/>
          <c:order val="5"/>
          <c:tx>
            <c:strRef>
              <c:f>TopHITS_Aut_Static_AR_!$B$34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TopHITS_Aut_Static_AR_!$C$21:$M$21</c:f>
              <c:numCache/>
            </c:numRef>
          </c:cat>
          <c:val>
            <c:numRef>
              <c:f>TopHITS_Aut_Static_AR_!$C$34:$M$34</c:f>
              <c:numCache/>
            </c:numRef>
          </c:val>
        </c:ser>
        <c:ser>
          <c:idx val="6"/>
          <c:order val="6"/>
          <c:tx>
            <c:strRef>
              <c:f>TopHITS_Aut_Static_AR_!$B$35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TopHITS_Aut_Static_AR_!$C$21:$M$21</c:f>
              <c:numCache/>
            </c:numRef>
          </c:cat>
          <c:val>
            <c:numRef>
              <c:f>TopHITS_Aut_Static_AR_!$C$35:$M$35</c:f>
              <c:numCache/>
            </c:numRef>
          </c:val>
        </c:ser>
        <c:ser>
          <c:idx val="7"/>
          <c:order val="7"/>
          <c:tx>
            <c:strRef>
              <c:f>TopHITS_Aut_Static_AR_!$B$37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TopHITS_Aut_Static_AR_!$C$21:$M$21</c:f>
              <c:numCache/>
            </c:numRef>
          </c:cat>
          <c:val>
            <c:numRef>
              <c:f>TopHITS_Aut_Static_AR_!$C$37:$M$37</c:f>
              <c:numCache/>
            </c:numRef>
          </c:val>
        </c:ser>
        <c:ser>
          <c:idx val="8"/>
          <c:order val="8"/>
          <c:tx>
            <c:strRef>
              <c:f>TopHITS_Aut_Static_AR_!$B$38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TopHITS_Aut_Static_AR_!$C$21:$M$21</c:f>
              <c:numCache/>
            </c:numRef>
          </c:cat>
          <c:val>
            <c:numRef>
              <c:f>TopHITS_Aut_Static_AR_!$C$38:$M$38</c:f>
              <c:numCache/>
            </c:numRef>
          </c:val>
        </c:ser>
        <c:ser>
          <c:idx val="9"/>
          <c:order val="9"/>
          <c:tx>
            <c:strRef>
              <c:f>TopHITS_Aut_Static_AR_!$B$39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TopHITS_Aut_Static_AR_!$C$21:$M$21</c:f>
              <c:numCache/>
            </c:numRef>
          </c:cat>
          <c:val>
            <c:numRef>
              <c:f>TopHITS_Aut_Static_AR_!$C$39:$M$39</c:f>
              <c:numCache/>
            </c:numRef>
          </c:val>
        </c:ser>
        <c:ser>
          <c:idx val="10"/>
          <c:order val="10"/>
          <c:tx>
            <c:strRef>
              <c:f>TopHITS_Aut_Static_AR_!$B$40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TopHITS_Aut_Static_AR_!$C$21:$M$21</c:f>
              <c:numCache/>
            </c:numRef>
          </c:cat>
          <c:val>
            <c:numRef>
              <c:f>TopHITS_Aut_Static_AR_!$C$40:$M$40</c:f>
              <c:numCache/>
            </c:numRef>
          </c:val>
        </c:ser>
        <c:ser>
          <c:idx val="11"/>
          <c:order val="11"/>
          <c:tx>
            <c:strRef>
              <c:f>TopHITS_Aut_Static_AR_!$B$41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TopHITS_Aut_Static_AR_!$C$21:$M$21</c:f>
              <c:numCache/>
            </c:numRef>
          </c:cat>
          <c:val>
            <c:numRef>
              <c:f>TopHITS_Aut_Static_AR_!$C$41:$M$41</c:f>
              <c:numCache/>
            </c:numRef>
          </c:val>
        </c:ser>
        <c:overlap val="100"/>
        <c:axId val="31866054"/>
        <c:axId val="18359031"/>
      </c:barChart>
      <c:lineChart>
        <c:grouping val="standard"/>
        <c:varyColors val="0"/>
        <c:ser>
          <c:idx val="0"/>
          <c:order val="0"/>
          <c:tx>
            <c:strRef>
              <c:f>TopHITS_Aut_Static_AR_!$B$24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TopHITS_Aut_Static_AR_!$C$44:$M$44</c:f>
                <c:numCache>
                  <c:ptCount val="11"/>
                  <c:pt idx="0">
                    <c:v>2109.5</c:v>
                  </c:pt>
                  <c:pt idx="1">
                    <c:v>1713.5</c:v>
                  </c:pt>
                  <c:pt idx="2">
                    <c:v>1585</c:v>
                  </c:pt>
                  <c:pt idx="3">
                    <c:v>1173</c:v>
                  </c:pt>
                  <c:pt idx="4">
                    <c:v>941</c:v>
                  </c:pt>
                  <c:pt idx="5">
                    <c:v>603</c:v>
                  </c:pt>
                  <c:pt idx="6">
                    <c:v>568.25</c:v>
                  </c:pt>
                  <c:pt idx="7">
                    <c:v>521</c:v>
                  </c:pt>
                  <c:pt idx="8">
                    <c:v>538</c:v>
                  </c:pt>
                  <c:pt idx="9">
                    <c:v>235.25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TopHITS_Aut_Static_AR_!$C$21:$M$21</c:f>
              <c:numCache/>
            </c:numRef>
          </c:cat>
          <c:val>
            <c:numRef>
              <c:f>TopHITS_Aut_Static_AR_!$C$24:$M$24</c:f>
              <c:numCache/>
            </c:numRef>
          </c:val>
          <c:smooth val="0"/>
        </c:ser>
        <c:ser>
          <c:idx val="1"/>
          <c:order val="1"/>
          <c:tx>
            <c:strRef>
              <c:f>TopHITS_Aut_Static_AR_!$B$26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TopHITS_Aut_Static_AR_!$C$43:$M$43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TopHITS_Aut_Static_AR_!$C$21:$M$21</c:f>
              <c:numCache/>
            </c:numRef>
          </c:cat>
          <c:val>
            <c:numRef>
              <c:f>TopHITS_Aut_Static_AR_!$C$26:$M$26</c:f>
              <c:numCache/>
            </c:numRef>
          </c:val>
          <c:smooth val="0"/>
        </c:ser>
        <c:ser>
          <c:idx val="12"/>
          <c:order val="12"/>
          <c:tx>
            <c:strRef>
              <c:f>TopHITS_Aut_Static_AR_!$B$45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TopHITS_Aut_Static_AR_!$C$21:$M$21</c:f>
              <c:numCache/>
            </c:numRef>
          </c:cat>
          <c:val>
            <c:numRef>
              <c:f>TopHITS_Aut_Static_AR_!$C$45:$M$45</c:f>
              <c:numCache/>
            </c:numRef>
          </c:val>
          <c:smooth val="0"/>
        </c:ser>
        <c:axId val="31866054"/>
        <c:axId val="18359031"/>
      </c:line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18359031"/>
        <c:crosses val="autoZero"/>
        <c:auto val="1"/>
        <c:lblOffset val="100"/>
        <c:tickLblSkip val="1"/>
        <c:noMultiLvlLbl val="0"/>
      </c:catAx>
      <c:valAx>
        <c:axId val="1835903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31866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225"/>
          <c:w val="0.90825"/>
          <c:h val="0.975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BottomPR_Dyn_AR_!$B$31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BottomPR_Dyn_AR_!$C$21:$M$21</c:f>
              <c:numCache/>
            </c:numRef>
          </c:cat>
          <c:val>
            <c:numRef>
              <c:f>BottomPR_Dyn_AR_!$C$31:$M$31</c:f>
              <c:numCache/>
            </c:numRef>
          </c:val>
        </c:ser>
        <c:ser>
          <c:idx val="3"/>
          <c:order val="3"/>
          <c:tx>
            <c:strRef>
              <c:f>BottomPR_Dyn_AR_!$B$32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BottomPR_Dyn_AR_!$C$21:$M$21</c:f>
              <c:numCache/>
            </c:numRef>
          </c:cat>
          <c:val>
            <c:numRef>
              <c:f>BottomPR_Dyn_AR_!$C$32:$M$32</c:f>
              <c:numCache/>
            </c:numRef>
          </c:val>
        </c:ser>
        <c:ser>
          <c:idx val="4"/>
          <c:order val="4"/>
          <c:tx>
            <c:strRef>
              <c:f>BottomPR_Dyn_AR_!$B$33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BottomPR_Dyn_AR_!$C$21:$M$21</c:f>
              <c:numCache/>
            </c:numRef>
          </c:cat>
          <c:val>
            <c:numRef>
              <c:f>BottomPR_Dyn_AR_!$C$33:$M$33</c:f>
              <c:numCache/>
            </c:numRef>
          </c:val>
        </c:ser>
        <c:ser>
          <c:idx val="5"/>
          <c:order val="5"/>
          <c:tx>
            <c:strRef>
              <c:f>BottomPR_Dyn_AR_!$B$34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BottomPR_Dyn_AR_!$C$21:$M$21</c:f>
              <c:numCache/>
            </c:numRef>
          </c:cat>
          <c:val>
            <c:numRef>
              <c:f>BottomPR_Dyn_AR_!$C$34:$M$34</c:f>
              <c:numCache/>
            </c:numRef>
          </c:val>
        </c:ser>
        <c:ser>
          <c:idx val="6"/>
          <c:order val="6"/>
          <c:tx>
            <c:strRef>
              <c:f>BottomPR_Dyn_AR_!$B$35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BottomPR_Dyn_AR_!$C$21:$M$21</c:f>
              <c:numCache/>
            </c:numRef>
          </c:cat>
          <c:val>
            <c:numRef>
              <c:f>BottomPR_Dyn_AR_!$C$35:$M$35</c:f>
              <c:numCache/>
            </c:numRef>
          </c:val>
        </c:ser>
        <c:ser>
          <c:idx val="7"/>
          <c:order val="7"/>
          <c:tx>
            <c:strRef>
              <c:f>BottomPR_Dyn_AR_!$B$37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BottomPR_Dyn_AR_!$C$21:$M$21</c:f>
              <c:numCache/>
            </c:numRef>
          </c:cat>
          <c:val>
            <c:numRef>
              <c:f>BottomPR_Dyn_AR_!$C$37:$M$37</c:f>
              <c:numCache/>
            </c:numRef>
          </c:val>
        </c:ser>
        <c:ser>
          <c:idx val="8"/>
          <c:order val="8"/>
          <c:tx>
            <c:strRef>
              <c:f>BottomPR_Dyn_AR_!$B$38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BottomPR_Dyn_AR_!$C$21:$M$21</c:f>
              <c:numCache/>
            </c:numRef>
          </c:cat>
          <c:val>
            <c:numRef>
              <c:f>BottomPR_Dyn_AR_!$C$38:$M$38</c:f>
              <c:numCache/>
            </c:numRef>
          </c:val>
        </c:ser>
        <c:ser>
          <c:idx val="9"/>
          <c:order val="9"/>
          <c:tx>
            <c:strRef>
              <c:f>BottomPR_Dyn_AR_!$B$39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BottomPR_Dyn_AR_!$C$21:$M$21</c:f>
              <c:numCache/>
            </c:numRef>
          </c:cat>
          <c:val>
            <c:numRef>
              <c:f>BottomPR_Dyn_AR_!$C$39:$M$39</c:f>
              <c:numCache/>
            </c:numRef>
          </c:val>
        </c:ser>
        <c:ser>
          <c:idx val="10"/>
          <c:order val="10"/>
          <c:tx>
            <c:strRef>
              <c:f>BottomPR_Dyn_AR_!$B$40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BottomPR_Dyn_AR_!$C$21:$M$21</c:f>
              <c:numCache/>
            </c:numRef>
          </c:cat>
          <c:val>
            <c:numRef>
              <c:f>BottomPR_Dyn_AR_!$C$40:$M$40</c:f>
              <c:numCache/>
            </c:numRef>
          </c:val>
        </c:ser>
        <c:ser>
          <c:idx val="11"/>
          <c:order val="11"/>
          <c:tx>
            <c:strRef>
              <c:f>BottomPR_Dyn_AR_!$B$41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BottomPR_Dyn_AR_!$C$21:$M$21</c:f>
              <c:numCache/>
            </c:numRef>
          </c:cat>
          <c:val>
            <c:numRef>
              <c:f>BottomPR_Dyn_AR_!$C$41:$M$41</c:f>
              <c:numCache/>
            </c:numRef>
          </c:val>
        </c:ser>
        <c:overlap val="100"/>
        <c:axId val="20631010"/>
        <c:axId val="51461363"/>
      </c:barChart>
      <c:lineChart>
        <c:grouping val="standard"/>
        <c:varyColors val="0"/>
        <c:ser>
          <c:idx val="0"/>
          <c:order val="0"/>
          <c:tx>
            <c:strRef>
              <c:f>BottomPR_Dyn_AR_!$B$24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BottomPR_Dyn_AR_!$C$44:$M$44</c:f>
                <c:numCache>
                  <c:ptCount val="11"/>
                  <c:pt idx="0">
                    <c:v>118.75</c:v>
                  </c:pt>
                  <c:pt idx="1">
                    <c:v>125</c:v>
                  </c:pt>
                  <c:pt idx="2">
                    <c:v>122.5</c:v>
                  </c:pt>
                  <c:pt idx="3">
                    <c:v>90.75</c:v>
                  </c:pt>
                  <c:pt idx="4">
                    <c:v>83.5</c:v>
                  </c:pt>
                  <c:pt idx="5">
                    <c:v>28.25</c:v>
                  </c:pt>
                  <c:pt idx="6">
                    <c:v>18.25</c:v>
                  </c:pt>
                  <c:pt idx="7">
                    <c:v>4.75</c:v>
                  </c:pt>
                  <c:pt idx="8">
                    <c:v>18</c:v>
                  </c:pt>
                  <c:pt idx="9">
                    <c:v>7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BottomPR_Dyn_AR_!$C$21:$M$21</c:f>
              <c:numCache/>
            </c:numRef>
          </c:cat>
          <c:val>
            <c:numRef>
              <c:f>BottomPR_Dyn_AR_!$C$24:$M$24</c:f>
              <c:numCache/>
            </c:numRef>
          </c:val>
          <c:smooth val="0"/>
        </c:ser>
        <c:ser>
          <c:idx val="1"/>
          <c:order val="1"/>
          <c:tx>
            <c:strRef>
              <c:f>BottomPR_Dyn_AR_!$B$26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BottomPR_Dyn_AR_!$C$43:$M$43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BottomPR_Dyn_AR_!$C$21:$M$21</c:f>
              <c:numCache/>
            </c:numRef>
          </c:cat>
          <c:val>
            <c:numRef>
              <c:f>BottomPR_Dyn_AR_!$C$26:$M$26</c:f>
              <c:numCache/>
            </c:numRef>
          </c:val>
          <c:smooth val="0"/>
        </c:ser>
        <c:ser>
          <c:idx val="12"/>
          <c:order val="12"/>
          <c:tx>
            <c:strRef>
              <c:f>BottomPR_Dyn_AR_!$B$45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BottomPR_Dyn_AR_!$C$21:$M$21</c:f>
              <c:numCache/>
            </c:numRef>
          </c:cat>
          <c:val>
            <c:numRef>
              <c:f>BottomPR_Dyn_AR_!$C$45:$M$45</c:f>
              <c:numCache/>
            </c:numRef>
          </c:val>
          <c:smooth val="0"/>
        </c:ser>
        <c:axId val="20631010"/>
        <c:axId val="51461363"/>
      </c:line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1461363"/>
        <c:crosses val="autoZero"/>
        <c:auto val="1"/>
        <c:lblOffset val="100"/>
        <c:tickLblSkip val="1"/>
        <c:noMultiLvlLbl val="0"/>
      </c:catAx>
      <c:valAx>
        <c:axId val="5146136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0631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275"/>
          <c:w val="0.92175"/>
          <c:h val="0.9202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TopHITS_Aut_Static_BR_!$B$31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TopHITS_Aut_Static_BR_!$C$21:$M$21</c:f>
              <c:numCache/>
            </c:numRef>
          </c:cat>
          <c:val>
            <c:numRef>
              <c:f>TopHITS_Aut_Static_BR_!$C$31:$M$31</c:f>
              <c:numCache/>
            </c:numRef>
          </c:val>
        </c:ser>
        <c:ser>
          <c:idx val="3"/>
          <c:order val="3"/>
          <c:tx>
            <c:strRef>
              <c:f>TopHITS_Aut_Static_BR_!$B$32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TopHITS_Aut_Static_BR_!$C$21:$M$21</c:f>
              <c:numCache/>
            </c:numRef>
          </c:cat>
          <c:val>
            <c:numRef>
              <c:f>TopHITS_Aut_Static_BR_!$C$32:$M$32</c:f>
              <c:numCache/>
            </c:numRef>
          </c:val>
        </c:ser>
        <c:ser>
          <c:idx val="4"/>
          <c:order val="4"/>
          <c:tx>
            <c:strRef>
              <c:f>TopHITS_Aut_Static_BR_!$B$33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TopHITS_Aut_Static_BR_!$C$21:$M$21</c:f>
              <c:numCache/>
            </c:numRef>
          </c:cat>
          <c:val>
            <c:numRef>
              <c:f>TopHITS_Aut_Static_BR_!$C$33:$M$33</c:f>
              <c:numCache/>
            </c:numRef>
          </c:val>
        </c:ser>
        <c:ser>
          <c:idx val="5"/>
          <c:order val="5"/>
          <c:tx>
            <c:strRef>
              <c:f>TopHITS_Aut_Static_BR_!$B$34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TopHITS_Aut_Static_BR_!$C$21:$M$21</c:f>
              <c:numCache/>
            </c:numRef>
          </c:cat>
          <c:val>
            <c:numRef>
              <c:f>TopHITS_Aut_Static_BR_!$C$34:$M$34</c:f>
              <c:numCache/>
            </c:numRef>
          </c:val>
        </c:ser>
        <c:ser>
          <c:idx val="6"/>
          <c:order val="6"/>
          <c:tx>
            <c:strRef>
              <c:f>TopHITS_Aut_Static_BR_!$B$35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TopHITS_Aut_Static_BR_!$C$21:$M$21</c:f>
              <c:numCache/>
            </c:numRef>
          </c:cat>
          <c:val>
            <c:numRef>
              <c:f>TopHITS_Aut_Static_BR_!$C$35:$M$35</c:f>
              <c:numCache/>
            </c:numRef>
          </c:val>
        </c:ser>
        <c:ser>
          <c:idx val="7"/>
          <c:order val="7"/>
          <c:tx>
            <c:strRef>
              <c:f>TopHITS_Aut_Static_BR_!$B$37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TopHITS_Aut_Static_BR_!$C$21:$M$21</c:f>
              <c:numCache/>
            </c:numRef>
          </c:cat>
          <c:val>
            <c:numRef>
              <c:f>TopHITS_Aut_Static_BR_!$C$37:$M$37</c:f>
              <c:numCache/>
            </c:numRef>
          </c:val>
        </c:ser>
        <c:ser>
          <c:idx val="8"/>
          <c:order val="8"/>
          <c:tx>
            <c:strRef>
              <c:f>TopHITS_Aut_Static_BR_!$B$38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TopHITS_Aut_Static_BR_!$C$21:$M$21</c:f>
              <c:numCache/>
            </c:numRef>
          </c:cat>
          <c:val>
            <c:numRef>
              <c:f>TopHITS_Aut_Static_BR_!$C$38:$M$38</c:f>
              <c:numCache/>
            </c:numRef>
          </c:val>
        </c:ser>
        <c:ser>
          <c:idx val="9"/>
          <c:order val="9"/>
          <c:tx>
            <c:strRef>
              <c:f>TopHITS_Aut_Static_BR_!$B$39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TopHITS_Aut_Static_BR_!$C$21:$M$21</c:f>
              <c:numCache/>
            </c:numRef>
          </c:cat>
          <c:val>
            <c:numRef>
              <c:f>TopHITS_Aut_Static_BR_!$C$39:$M$39</c:f>
              <c:numCache/>
            </c:numRef>
          </c:val>
        </c:ser>
        <c:ser>
          <c:idx val="10"/>
          <c:order val="10"/>
          <c:tx>
            <c:strRef>
              <c:f>TopHITS_Aut_Static_BR_!$B$40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TopHITS_Aut_Static_BR_!$C$21:$M$21</c:f>
              <c:numCache/>
            </c:numRef>
          </c:cat>
          <c:val>
            <c:numRef>
              <c:f>TopHITS_Aut_Static_BR_!$C$40:$M$40</c:f>
              <c:numCache/>
            </c:numRef>
          </c:val>
        </c:ser>
        <c:ser>
          <c:idx val="11"/>
          <c:order val="11"/>
          <c:tx>
            <c:strRef>
              <c:f>TopHITS_Aut_Static_BR_!$B$41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TopHITS_Aut_Static_BR_!$C$21:$M$21</c:f>
              <c:numCache/>
            </c:numRef>
          </c:cat>
          <c:val>
            <c:numRef>
              <c:f>TopHITS_Aut_Static_BR_!$C$41:$M$41</c:f>
              <c:numCache/>
            </c:numRef>
          </c:val>
        </c:ser>
        <c:overlap val="100"/>
        <c:axId val="31013552"/>
        <c:axId val="10686513"/>
      </c:barChart>
      <c:lineChart>
        <c:grouping val="standard"/>
        <c:varyColors val="0"/>
        <c:ser>
          <c:idx val="0"/>
          <c:order val="0"/>
          <c:tx>
            <c:strRef>
              <c:f>TopHITS_Aut_Static_BR_!$B$24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TopHITS_Aut_Static_BR_!$C$44:$M$44</c:f>
                <c:numCache>
                  <c:ptCount val="11"/>
                  <c:pt idx="0">
                    <c:v>788.75</c:v>
                  </c:pt>
                  <c:pt idx="1">
                    <c:v>706</c:v>
                  </c:pt>
                  <c:pt idx="2">
                    <c:v>814.75</c:v>
                  </c:pt>
                  <c:pt idx="3">
                    <c:v>523</c:v>
                  </c:pt>
                  <c:pt idx="4">
                    <c:v>518.5</c:v>
                  </c:pt>
                  <c:pt idx="5">
                    <c:v>192.5</c:v>
                  </c:pt>
                  <c:pt idx="6">
                    <c:v>291.25</c:v>
                  </c:pt>
                  <c:pt idx="7">
                    <c:v>234.5</c:v>
                  </c:pt>
                  <c:pt idx="8">
                    <c:v>344</c:v>
                  </c:pt>
                  <c:pt idx="9">
                    <c:v>198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TopHITS_Aut_Static_BR_!$C$21:$M$21</c:f>
              <c:numCache/>
            </c:numRef>
          </c:cat>
          <c:val>
            <c:numRef>
              <c:f>TopHITS_Aut_Static_BR_!$C$24:$M$24</c:f>
              <c:numCache/>
            </c:numRef>
          </c:val>
          <c:smooth val="0"/>
        </c:ser>
        <c:ser>
          <c:idx val="1"/>
          <c:order val="1"/>
          <c:tx>
            <c:strRef>
              <c:f>TopHITS_Aut_Static_BR_!$B$26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TopHITS_Aut_Static_BR_!$C$43:$M$43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TopHITS_Aut_Static_BR_!$C$21:$M$21</c:f>
              <c:numCache/>
            </c:numRef>
          </c:cat>
          <c:val>
            <c:numRef>
              <c:f>TopHITS_Aut_Static_BR_!$C$26:$M$26</c:f>
              <c:numCache/>
            </c:numRef>
          </c:val>
          <c:smooth val="0"/>
        </c:ser>
        <c:ser>
          <c:idx val="12"/>
          <c:order val="12"/>
          <c:tx>
            <c:strRef>
              <c:f>TopHITS_Aut_Static_BR_!$B$45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TopHITS_Aut_Static_BR_!$C$21:$M$21</c:f>
              <c:numCache/>
            </c:numRef>
          </c:cat>
          <c:val>
            <c:numRef>
              <c:f>TopHITS_Aut_Static_BR_!$C$45:$M$45</c:f>
              <c:numCache/>
            </c:numRef>
          </c:val>
          <c:smooth val="0"/>
        </c:ser>
        <c:axId val="31013552"/>
        <c:axId val="10686513"/>
      </c:lineChart>
      <c:catAx>
        <c:axId val="3101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10686513"/>
        <c:crosses val="autoZero"/>
        <c:auto val="1"/>
        <c:lblOffset val="100"/>
        <c:tickLblSkip val="1"/>
        <c:noMultiLvlLbl val="0"/>
      </c:catAx>
      <c:valAx>
        <c:axId val="1068651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31013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2"/>
          <c:w val="0.92175"/>
          <c:h val="0.920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BottomHITS_Aut_Static_AR_!$B$31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BottomHITS_Aut_Static_AR_!$C$21:$M$21</c:f>
              <c:numCache/>
            </c:numRef>
          </c:cat>
          <c:val>
            <c:numRef>
              <c:f>BottomHITS_Aut_Static_AR_!$C$31:$M$31</c:f>
              <c:numCache/>
            </c:numRef>
          </c:val>
        </c:ser>
        <c:ser>
          <c:idx val="3"/>
          <c:order val="3"/>
          <c:tx>
            <c:strRef>
              <c:f>BottomHITS_Aut_Static_AR_!$B$32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BottomHITS_Aut_Static_AR_!$C$21:$M$21</c:f>
              <c:numCache/>
            </c:numRef>
          </c:cat>
          <c:val>
            <c:numRef>
              <c:f>BottomHITS_Aut_Static_AR_!$C$32:$M$32</c:f>
              <c:numCache/>
            </c:numRef>
          </c:val>
        </c:ser>
        <c:ser>
          <c:idx val="4"/>
          <c:order val="4"/>
          <c:tx>
            <c:strRef>
              <c:f>BottomHITS_Aut_Static_AR_!$B$33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BottomHITS_Aut_Static_AR_!$C$21:$M$21</c:f>
              <c:numCache/>
            </c:numRef>
          </c:cat>
          <c:val>
            <c:numRef>
              <c:f>BottomHITS_Aut_Static_AR_!$C$33:$M$33</c:f>
              <c:numCache/>
            </c:numRef>
          </c:val>
        </c:ser>
        <c:ser>
          <c:idx val="5"/>
          <c:order val="5"/>
          <c:tx>
            <c:strRef>
              <c:f>BottomHITS_Aut_Static_AR_!$B$34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BottomHITS_Aut_Static_AR_!$C$21:$M$21</c:f>
              <c:numCache/>
            </c:numRef>
          </c:cat>
          <c:val>
            <c:numRef>
              <c:f>BottomHITS_Aut_Static_AR_!$C$34:$M$34</c:f>
              <c:numCache/>
            </c:numRef>
          </c:val>
        </c:ser>
        <c:ser>
          <c:idx val="6"/>
          <c:order val="6"/>
          <c:tx>
            <c:strRef>
              <c:f>BottomHITS_Aut_Static_AR_!$B$35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BottomHITS_Aut_Static_AR_!$C$21:$M$21</c:f>
              <c:numCache/>
            </c:numRef>
          </c:cat>
          <c:val>
            <c:numRef>
              <c:f>BottomHITS_Aut_Static_AR_!$C$35:$M$35</c:f>
              <c:numCache/>
            </c:numRef>
          </c:val>
        </c:ser>
        <c:ser>
          <c:idx val="7"/>
          <c:order val="7"/>
          <c:tx>
            <c:strRef>
              <c:f>BottomHITS_Aut_Static_AR_!$B$37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BottomHITS_Aut_Static_AR_!$C$21:$M$21</c:f>
              <c:numCache/>
            </c:numRef>
          </c:cat>
          <c:val>
            <c:numRef>
              <c:f>BottomHITS_Aut_Static_AR_!$C$37:$M$37</c:f>
              <c:numCache/>
            </c:numRef>
          </c:val>
        </c:ser>
        <c:ser>
          <c:idx val="8"/>
          <c:order val="8"/>
          <c:tx>
            <c:strRef>
              <c:f>BottomHITS_Aut_Static_AR_!$B$38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BottomHITS_Aut_Static_AR_!$C$21:$M$21</c:f>
              <c:numCache/>
            </c:numRef>
          </c:cat>
          <c:val>
            <c:numRef>
              <c:f>BottomHITS_Aut_Static_AR_!$C$38:$M$38</c:f>
              <c:numCache/>
            </c:numRef>
          </c:val>
        </c:ser>
        <c:ser>
          <c:idx val="9"/>
          <c:order val="9"/>
          <c:tx>
            <c:strRef>
              <c:f>BottomHITS_Aut_Static_AR_!$B$39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BottomHITS_Aut_Static_AR_!$C$21:$M$21</c:f>
              <c:numCache/>
            </c:numRef>
          </c:cat>
          <c:val>
            <c:numRef>
              <c:f>BottomHITS_Aut_Static_AR_!$C$39:$M$39</c:f>
              <c:numCache/>
            </c:numRef>
          </c:val>
        </c:ser>
        <c:ser>
          <c:idx val="10"/>
          <c:order val="10"/>
          <c:tx>
            <c:strRef>
              <c:f>BottomHITS_Aut_Static_AR_!$B$40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BottomHITS_Aut_Static_AR_!$C$21:$M$21</c:f>
              <c:numCache/>
            </c:numRef>
          </c:cat>
          <c:val>
            <c:numRef>
              <c:f>BottomHITS_Aut_Static_AR_!$C$40:$M$40</c:f>
              <c:numCache/>
            </c:numRef>
          </c:val>
        </c:ser>
        <c:ser>
          <c:idx val="11"/>
          <c:order val="11"/>
          <c:tx>
            <c:strRef>
              <c:f>BottomHITS_Aut_Static_AR_!$B$41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BottomHITS_Aut_Static_AR_!$C$21:$M$21</c:f>
              <c:numCache/>
            </c:numRef>
          </c:cat>
          <c:val>
            <c:numRef>
              <c:f>BottomHITS_Aut_Static_AR_!$C$41:$M$41</c:f>
              <c:numCache/>
            </c:numRef>
          </c:val>
        </c:ser>
        <c:overlap val="100"/>
        <c:axId val="29069754"/>
        <c:axId val="60301195"/>
      </c:barChart>
      <c:lineChart>
        <c:grouping val="standard"/>
        <c:varyColors val="0"/>
        <c:ser>
          <c:idx val="0"/>
          <c:order val="0"/>
          <c:tx>
            <c:strRef>
              <c:f>BottomHITS_Aut_Static_AR_!$B$24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BottomHITS_Aut_Static_AR_!$C$44:$M$44</c:f>
                <c:numCache>
                  <c:ptCount val="11"/>
                  <c:pt idx="0">
                    <c:v>2109.5</c:v>
                  </c:pt>
                  <c:pt idx="1">
                    <c:v>1933</c:v>
                  </c:pt>
                  <c:pt idx="2">
                    <c:v>1711</c:v>
                  </c:pt>
                  <c:pt idx="3">
                    <c:v>1476.5</c:v>
                  </c:pt>
                  <c:pt idx="4">
                    <c:v>1439</c:v>
                  </c:pt>
                  <c:pt idx="5">
                    <c:v>1415</c:v>
                  </c:pt>
                  <c:pt idx="6">
                    <c:v>874</c:v>
                  </c:pt>
                  <c:pt idx="7">
                    <c:v>659.5</c:v>
                  </c:pt>
                  <c:pt idx="8">
                    <c:v>610.5</c:v>
                  </c:pt>
                  <c:pt idx="9">
                    <c:v>881.25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BottomHITS_Aut_Static_AR_!$C$21:$M$21</c:f>
              <c:numCache/>
            </c:numRef>
          </c:cat>
          <c:val>
            <c:numRef>
              <c:f>BottomHITS_Aut_Static_AR_!$C$24:$M$24</c:f>
              <c:numCache/>
            </c:numRef>
          </c:val>
          <c:smooth val="0"/>
        </c:ser>
        <c:ser>
          <c:idx val="1"/>
          <c:order val="1"/>
          <c:tx>
            <c:strRef>
              <c:f>BottomHITS_Aut_Static_AR_!$B$26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BottomHITS_Aut_Static_AR_!$C$43:$M$43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BottomHITS_Aut_Static_AR_!$C$21:$M$21</c:f>
              <c:numCache/>
            </c:numRef>
          </c:cat>
          <c:val>
            <c:numRef>
              <c:f>BottomHITS_Aut_Static_AR_!$C$26:$M$26</c:f>
              <c:numCache/>
            </c:numRef>
          </c:val>
          <c:smooth val="0"/>
        </c:ser>
        <c:ser>
          <c:idx val="12"/>
          <c:order val="12"/>
          <c:tx>
            <c:strRef>
              <c:f>BottomHITS_Aut_Static_AR_!$B$45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BottomHITS_Aut_Static_AR_!$C$21:$M$21</c:f>
              <c:numCache/>
            </c:numRef>
          </c:cat>
          <c:val>
            <c:numRef>
              <c:f>BottomHITS_Aut_Static_AR_!$C$45:$M$45</c:f>
              <c:numCache/>
            </c:numRef>
          </c:val>
          <c:smooth val="0"/>
        </c:ser>
        <c:axId val="29069754"/>
        <c:axId val="60301195"/>
      </c:line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60301195"/>
        <c:crosses val="autoZero"/>
        <c:auto val="1"/>
        <c:lblOffset val="100"/>
        <c:tickLblSkip val="1"/>
        <c:noMultiLvlLbl val="0"/>
      </c:catAx>
      <c:valAx>
        <c:axId val="6030119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290697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25"/>
          <c:w val="0.92275"/>
          <c:h val="0.919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BottomHITS_Aut_Static_BR_!$B$31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BottomHITS_Aut_Static_BR_!$C$21:$M$21</c:f>
              <c:numCache/>
            </c:numRef>
          </c:cat>
          <c:val>
            <c:numRef>
              <c:f>BottomHITS_Aut_Static_BR_!$C$31:$M$31</c:f>
              <c:numCache/>
            </c:numRef>
          </c:val>
        </c:ser>
        <c:ser>
          <c:idx val="3"/>
          <c:order val="3"/>
          <c:tx>
            <c:strRef>
              <c:f>BottomHITS_Aut_Static_BR_!$B$32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BottomHITS_Aut_Static_BR_!$C$21:$M$21</c:f>
              <c:numCache/>
            </c:numRef>
          </c:cat>
          <c:val>
            <c:numRef>
              <c:f>BottomHITS_Aut_Static_BR_!$C$32:$M$32</c:f>
              <c:numCache/>
            </c:numRef>
          </c:val>
        </c:ser>
        <c:ser>
          <c:idx val="4"/>
          <c:order val="4"/>
          <c:tx>
            <c:strRef>
              <c:f>BottomHITS_Aut_Static_BR_!$B$33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BottomHITS_Aut_Static_BR_!$C$21:$M$21</c:f>
              <c:numCache/>
            </c:numRef>
          </c:cat>
          <c:val>
            <c:numRef>
              <c:f>BottomHITS_Aut_Static_BR_!$C$33:$M$33</c:f>
              <c:numCache/>
            </c:numRef>
          </c:val>
        </c:ser>
        <c:ser>
          <c:idx val="5"/>
          <c:order val="5"/>
          <c:tx>
            <c:strRef>
              <c:f>BottomHITS_Aut_Static_BR_!$B$34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BottomHITS_Aut_Static_BR_!$C$21:$M$21</c:f>
              <c:numCache/>
            </c:numRef>
          </c:cat>
          <c:val>
            <c:numRef>
              <c:f>BottomHITS_Aut_Static_BR_!$C$34:$M$34</c:f>
              <c:numCache/>
            </c:numRef>
          </c:val>
        </c:ser>
        <c:ser>
          <c:idx val="6"/>
          <c:order val="6"/>
          <c:tx>
            <c:strRef>
              <c:f>BottomHITS_Aut_Static_BR_!$B$35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BottomHITS_Aut_Static_BR_!$C$21:$M$21</c:f>
              <c:numCache/>
            </c:numRef>
          </c:cat>
          <c:val>
            <c:numRef>
              <c:f>BottomHITS_Aut_Static_BR_!$C$35:$M$35</c:f>
              <c:numCache/>
            </c:numRef>
          </c:val>
        </c:ser>
        <c:ser>
          <c:idx val="7"/>
          <c:order val="7"/>
          <c:tx>
            <c:strRef>
              <c:f>BottomHITS_Aut_Static_BR_!$B$37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BottomHITS_Aut_Static_BR_!$C$21:$M$21</c:f>
              <c:numCache/>
            </c:numRef>
          </c:cat>
          <c:val>
            <c:numRef>
              <c:f>BottomHITS_Aut_Static_BR_!$C$37:$M$37</c:f>
              <c:numCache/>
            </c:numRef>
          </c:val>
        </c:ser>
        <c:ser>
          <c:idx val="8"/>
          <c:order val="8"/>
          <c:tx>
            <c:strRef>
              <c:f>BottomHITS_Aut_Static_BR_!$B$38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BottomHITS_Aut_Static_BR_!$C$21:$M$21</c:f>
              <c:numCache/>
            </c:numRef>
          </c:cat>
          <c:val>
            <c:numRef>
              <c:f>BottomHITS_Aut_Static_BR_!$C$38:$M$38</c:f>
              <c:numCache/>
            </c:numRef>
          </c:val>
        </c:ser>
        <c:ser>
          <c:idx val="9"/>
          <c:order val="9"/>
          <c:tx>
            <c:strRef>
              <c:f>BottomHITS_Aut_Static_BR_!$B$39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BottomHITS_Aut_Static_BR_!$C$21:$M$21</c:f>
              <c:numCache/>
            </c:numRef>
          </c:cat>
          <c:val>
            <c:numRef>
              <c:f>BottomHITS_Aut_Static_BR_!$C$39:$M$39</c:f>
              <c:numCache/>
            </c:numRef>
          </c:val>
        </c:ser>
        <c:ser>
          <c:idx val="10"/>
          <c:order val="10"/>
          <c:tx>
            <c:strRef>
              <c:f>BottomHITS_Aut_Static_BR_!$B$40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BottomHITS_Aut_Static_BR_!$C$21:$M$21</c:f>
              <c:numCache/>
            </c:numRef>
          </c:cat>
          <c:val>
            <c:numRef>
              <c:f>BottomHITS_Aut_Static_BR_!$C$40:$M$40</c:f>
              <c:numCache/>
            </c:numRef>
          </c:val>
        </c:ser>
        <c:ser>
          <c:idx val="11"/>
          <c:order val="11"/>
          <c:tx>
            <c:strRef>
              <c:f>BottomHITS_Aut_Static_BR_!$B$41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BottomHITS_Aut_Static_BR_!$C$21:$M$21</c:f>
              <c:numCache/>
            </c:numRef>
          </c:cat>
          <c:val>
            <c:numRef>
              <c:f>BottomHITS_Aut_Static_BR_!$C$41:$M$41</c:f>
              <c:numCache/>
            </c:numRef>
          </c:val>
        </c:ser>
        <c:overlap val="100"/>
        <c:axId val="5839844"/>
        <c:axId val="52558597"/>
      </c:barChart>
      <c:lineChart>
        <c:grouping val="standard"/>
        <c:varyColors val="0"/>
        <c:ser>
          <c:idx val="0"/>
          <c:order val="0"/>
          <c:tx>
            <c:strRef>
              <c:f>BottomHITS_Aut_Static_BR_!$B$24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BottomHITS_Aut_Static_BR_!$C$44:$M$44</c:f>
                <c:numCache>
                  <c:ptCount val="11"/>
                  <c:pt idx="0">
                    <c:v>788.75</c:v>
                  </c:pt>
                  <c:pt idx="1">
                    <c:v>686</c:v>
                  </c:pt>
                  <c:pt idx="2">
                    <c:v>762</c:v>
                  </c:pt>
                  <c:pt idx="3">
                    <c:v>749</c:v>
                  </c:pt>
                  <c:pt idx="4">
                    <c:v>626</c:v>
                  </c:pt>
                  <c:pt idx="5">
                    <c:v>672</c:v>
                  </c:pt>
                  <c:pt idx="6">
                    <c:v>442</c:v>
                  </c:pt>
                  <c:pt idx="7">
                    <c:v>217.25</c:v>
                  </c:pt>
                  <c:pt idx="8">
                    <c:v>65</c:v>
                  </c:pt>
                  <c:pt idx="9">
                    <c:v>597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BottomHITS_Aut_Static_BR_!$C$21:$M$21</c:f>
              <c:numCache/>
            </c:numRef>
          </c:cat>
          <c:val>
            <c:numRef>
              <c:f>BottomHITS_Aut_Static_BR_!$C$24:$M$24</c:f>
              <c:numCache/>
            </c:numRef>
          </c:val>
          <c:smooth val="0"/>
        </c:ser>
        <c:ser>
          <c:idx val="1"/>
          <c:order val="1"/>
          <c:tx>
            <c:strRef>
              <c:f>BottomHITS_Aut_Static_BR_!$B$26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BottomHITS_Aut_Static_BR_!$C$43:$M$43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BottomHITS_Aut_Static_BR_!$C$21:$M$21</c:f>
              <c:numCache/>
            </c:numRef>
          </c:cat>
          <c:val>
            <c:numRef>
              <c:f>BottomHITS_Aut_Static_BR_!$C$26:$M$26</c:f>
              <c:numCache/>
            </c:numRef>
          </c:val>
          <c:smooth val="0"/>
        </c:ser>
        <c:ser>
          <c:idx val="12"/>
          <c:order val="12"/>
          <c:tx>
            <c:strRef>
              <c:f>BottomHITS_Aut_Static_BR_!$B$45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BottomHITS_Aut_Static_BR_!$C$21:$M$21</c:f>
              <c:numCache/>
            </c:numRef>
          </c:cat>
          <c:val>
            <c:numRef>
              <c:f>BottomHITS_Aut_Static_BR_!$C$45:$M$45</c:f>
              <c:numCache/>
            </c:numRef>
          </c:val>
          <c:smooth val="0"/>
        </c:ser>
        <c:axId val="5839844"/>
        <c:axId val="52558597"/>
      </c:lineChart>
      <c:cat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52558597"/>
        <c:crosses val="autoZero"/>
        <c:auto val="1"/>
        <c:lblOffset val="100"/>
        <c:tickLblSkip val="1"/>
        <c:noMultiLvlLbl val="0"/>
      </c:catAx>
      <c:valAx>
        <c:axId val="52558597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58398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125"/>
          <c:w val="0.917"/>
          <c:h val="0.92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TopHITS_Hub_Static_AR_!$B$31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TopHITS_Hub_Static_AR_!$C$21:$M$21</c:f>
              <c:numCache/>
            </c:numRef>
          </c:cat>
          <c:val>
            <c:numRef>
              <c:f>TopHITS_Hub_Static_AR_!$C$31:$M$31</c:f>
              <c:numCache/>
            </c:numRef>
          </c:val>
        </c:ser>
        <c:ser>
          <c:idx val="3"/>
          <c:order val="3"/>
          <c:tx>
            <c:strRef>
              <c:f>TopHITS_Hub_Static_AR_!$B$32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TopHITS_Hub_Static_AR_!$C$21:$M$21</c:f>
              <c:numCache/>
            </c:numRef>
          </c:cat>
          <c:val>
            <c:numRef>
              <c:f>TopHITS_Hub_Static_AR_!$C$32:$M$32</c:f>
              <c:numCache/>
            </c:numRef>
          </c:val>
        </c:ser>
        <c:ser>
          <c:idx val="4"/>
          <c:order val="4"/>
          <c:tx>
            <c:strRef>
              <c:f>TopHITS_Hub_Static_AR_!$B$33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TopHITS_Hub_Static_AR_!$C$21:$M$21</c:f>
              <c:numCache/>
            </c:numRef>
          </c:cat>
          <c:val>
            <c:numRef>
              <c:f>TopHITS_Hub_Static_AR_!$C$33:$M$33</c:f>
              <c:numCache/>
            </c:numRef>
          </c:val>
        </c:ser>
        <c:ser>
          <c:idx val="5"/>
          <c:order val="5"/>
          <c:tx>
            <c:strRef>
              <c:f>TopHITS_Hub_Static_AR_!$B$34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TopHITS_Hub_Static_AR_!$C$21:$M$21</c:f>
              <c:numCache/>
            </c:numRef>
          </c:cat>
          <c:val>
            <c:numRef>
              <c:f>TopHITS_Hub_Static_AR_!$C$34:$M$34</c:f>
              <c:numCache/>
            </c:numRef>
          </c:val>
        </c:ser>
        <c:ser>
          <c:idx val="6"/>
          <c:order val="6"/>
          <c:tx>
            <c:strRef>
              <c:f>TopHITS_Hub_Static_AR_!$B$35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TopHITS_Hub_Static_AR_!$C$21:$M$21</c:f>
              <c:numCache/>
            </c:numRef>
          </c:cat>
          <c:val>
            <c:numRef>
              <c:f>TopHITS_Hub_Static_AR_!$C$35:$M$35</c:f>
              <c:numCache/>
            </c:numRef>
          </c:val>
        </c:ser>
        <c:ser>
          <c:idx val="7"/>
          <c:order val="7"/>
          <c:tx>
            <c:strRef>
              <c:f>TopHITS_Hub_Static_AR_!$B$37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TopHITS_Hub_Static_AR_!$C$21:$M$21</c:f>
              <c:numCache/>
            </c:numRef>
          </c:cat>
          <c:val>
            <c:numRef>
              <c:f>TopHITS_Hub_Static_AR_!$C$37:$M$37</c:f>
              <c:numCache/>
            </c:numRef>
          </c:val>
        </c:ser>
        <c:ser>
          <c:idx val="8"/>
          <c:order val="8"/>
          <c:tx>
            <c:strRef>
              <c:f>TopHITS_Hub_Static_AR_!$B$38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TopHITS_Hub_Static_AR_!$C$21:$M$21</c:f>
              <c:numCache/>
            </c:numRef>
          </c:cat>
          <c:val>
            <c:numRef>
              <c:f>TopHITS_Hub_Static_AR_!$C$38:$M$38</c:f>
              <c:numCache/>
            </c:numRef>
          </c:val>
        </c:ser>
        <c:ser>
          <c:idx val="9"/>
          <c:order val="9"/>
          <c:tx>
            <c:strRef>
              <c:f>TopHITS_Hub_Static_AR_!$B$39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TopHITS_Hub_Static_AR_!$C$21:$M$21</c:f>
              <c:numCache/>
            </c:numRef>
          </c:cat>
          <c:val>
            <c:numRef>
              <c:f>TopHITS_Hub_Static_AR_!$C$39:$M$39</c:f>
              <c:numCache/>
            </c:numRef>
          </c:val>
        </c:ser>
        <c:ser>
          <c:idx val="10"/>
          <c:order val="10"/>
          <c:tx>
            <c:strRef>
              <c:f>TopHITS_Hub_Static_AR_!$B$40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TopHITS_Hub_Static_AR_!$C$21:$M$21</c:f>
              <c:numCache/>
            </c:numRef>
          </c:cat>
          <c:val>
            <c:numRef>
              <c:f>TopHITS_Hub_Static_AR_!$C$40:$M$40</c:f>
              <c:numCache/>
            </c:numRef>
          </c:val>
        </c:ser>
        <c:ser>
          <c:idx val="11"/>
          <c:order val="11"/>
          <c:tx>
            <c:strRef>
              <c:f>TopHITS_Hub_Static_AR_!$B$41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TopHITS_Hub_Static_AR_!$C$21:$M$21</c:f>
              <c:numCache/>
            </c:numRef>
          </c:cat>
          <c:val>
            <c:numRef>
              <c:f>TopHITS_Hub_Static_AR_!$C$41:$M$41</c:f>
              <c:numCache/>
            </c:numRef>
          </c:val>
        </c:ser>
        <c:overlap val="100"/>
        <c:axId val="3265326"/>
        <c:axId val="29387935"/>
      </c:barChart>
      <c:lineChart>
        <c:grouping val="standard"/>
        <c:varyColors val="0"/>
        <c:ser>
          <c:idx val="0"/>
          <c:order val="0"/>
          <c:tx>
            <c:strRef>
              <c:f>TopHITS_Hub_Static_AR_!$B$24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TopHITS_Hub_Static_AR_!$C$44:$M$44</c:f>
                <c:numCache>
                  <c:ptCount val="11"/>
                  <c:pt idx="0">
                    <c:v>2109.5</c:v>
                  </c:pt>
                  <c:pt idx="1">
                    <c:v>1916.25</c:v>
                  </c:pt>
                  <c:pt idx="2">
                    <c:v>1954.75</c:v>
                  </c:pt>
                  <c:pt idx="3">
                    <c:v>1488</c:v>
                  </c:pt>
                  <c:pt idx="4">
                    <c:v>1752.5</c:v>
                  </c:pt>
                  <c:pt idx="5">
                    <c:v>670.5</c:v>
                  </c:pt>
                  <c:pt idx="6">
                    <c:v>1930.5</c:v>
                  </c:pt>
                  <c:pt idx="7">
                    <c:v>373</c:v>
                  </c:pt>
                  <c:pt idx="8">
                    <c:v>211.25</c:v>
                  </c:pt>
                  <c:pt idx="9">
                    <c:v>1012.5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TopHITS_Hub_Static_AR_!$C$21:$M$21</c:f>
              <c:numCache/>
            </c:numRef>
          </c:cat>
          <c:val>
            <c:numRef>
              <c:f>TopHITS_Hub_Static_AR_!$C$24:$M$24</c:f>
              <c:numCache/>
            </c:numRef>
          </c:val>
          <c:smooth val="0"/>
        </c:ser>
        <c:ser>
          <c:idx val="1"/>
          <c:order val="1"/>
          <c:tx>
            <c:strRef>
              <c:f>TopHITS_Hub_Static_AR_!$B$26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TopHITS_Hub_Static_AR_!$C$43:$M$43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TopHITS_Hub_Static_AR_!$C$21:$M$21</c:f>
              <c:numCache/>
            </c:numRef>
          </c:cat>
          <c:val>
            <c:numRef>
              <c:f>TopHITS_Hub_Static_AR_!$C$26:$M$26</c:f>
              <c:numCache/>
            </c:numRef>
          </c:val>
          <c:smooth val="0"/>
        </c:ser>
        <c:ser>
          <c:idx val="12"/>
          <c:order val="12"/>
          <c:tx>
            <c:strRef>
              <c:f>TopHITS_Hub_Static_AR_!$B$45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TopHITS_Hub_Static_AR_!$C$21:$M$21</c:f>
              <c:numCache/>
            </c:numRef>
          </c:cat>
          <c:val>
            <c:numRef>
              <c:f>TopHITS_Hub_Static_AR_!$C$45:$M$45</c:f>
              <c:numCache/>
            </c:numRef>
          </c:val>
          <c:smooth val="0"/>
        </c:ser>
        <c:axId val="3265326"/>
        <c:axId val="29387935"/>
      </c:lineChart>
      <c:catAx>
        <c:axId val="3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29387935"/>
        <c:crosses val="autoZero"/>
        <c:auto val="1"/>
        <c:lblOffset val="100"/>
        <c:tickLblSkip val="1"/>
        <c:noMultiLvlLbl val="0"/>
      </c:catAx>
      <c:valAx>
        <c:axId val="2938793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3265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075"/>
          <c:w val="0.91725"/>
          <c:h val="0.92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TopHITS_Hub_Static_BR_!$B$31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TopHITS_Hub_Static_BR_!$C$21:$M$21</c:f>
              <c:numCache/>
            </c:numRef>
          </c:cat>
          <c:val>
            <c:numRef>
              <c:f>TopHITS_Hub_Static_BR_!$C$31:$M$31</c:f>
              <c:numCache/>
            </c:numRef>
          </c:val>
        </c:ser>
        <c:ser>
          <c:idx val="3"/>
          <c:order val="3"/>
          <c:tx>
            <c:strRef>
              <c:f>TopHITS_Hub_Static_BR_!$B$32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TopHITS_Hub_Static_BR_!$C$21:$M$21</c:f>
              <c:numCache/>
            </c:numRef>
          </c:cat>
          <c:val>
            <c:numRef>
              <c:f>TopHITS_Hub_Static_BR_!$C$32:$M$32</c:f>
              <c:numCache/>
            </c:numRef>
          </c:val>
        </c:ser>
        <c:ser>
          <c:idx val="4"/>
          <c:order val="4"/>
          <c:tx>
            <c:strRef>
              <c:f>TopHITS_Hub_Static_BR_!$B$33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TopHITS_Hub_Static_BR_!$C$21:$M$21</c:f>
              <c:numCache/>
            </c:numRef>
          </c:cat>
          <c:val>
            <c:numRef>
              <c:f>TopHITS_Hub_Static_BR_!$C$33:$M$33</c:f>
              <c:numCache/>
            </c:numRef>
          </c:val>
        </c:ser>
        <c:ser>
          <c:idx val="5"/>
          <c:order val="5"/>
          <c:tx>
            <c:strRef>
              <c:f>TopHITS_Hub_Static_BR_!$B$34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TopHITS_Hub_Static_BR_!$C$21:$M$21</c:f>
              <c:numCache/>
            </c:numRef>
          </c:cat>
          <c:val>
            <c:numRef>
              <c:f>TopHITS_Hub_Static_BR_!$C$34:$M$34</c:f>
              <c:numCache/>
            </c:numRef>
          </c:val>
        </c:ser>
        <c:ser>
          <c:idx val="6"/>
          <c:order val="6"/>
          <c:tx>
            <c:strRef>
              <c:f>TopHITS_Hub_Static_BR_!$B$35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TopHITS_Hub_Static_BR_!$C$21:$M$21</c:f>
              <c:numCache/>
            </c:numRef>
          </c:cat>
          <c:val>
            <c:numRef>
              <c:f>TopHITS_Hub_Static_BR_!$C$35:$M$35</c:f>
              <c:numCache/>
            </c:numRef>
          </c:val>
        </c:ser>
        <c:ser>
          <c:idx val="7"/>
          <c:order val="7"/>
          <c:tx>
            <c:strRef>
              <c:f>TopHITS_Hub_Static_BR_!$B$37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TopHITS_Hub_Static_BR_!$C$21:$M$21</c:f>
              <c:numCache/>
            </c:numRef>
          </c:cat>
          <c:val>
            <c:numRef>
              <c:f>TopHITS_Hub_Static_BR_!$C$37:$M$37</c:f>
              <c:numCache/>
            </c:numRef>
          </c:val>
        </c:ser>
        <c:ser>
          <c:idx val="8"/>
          <c:order val="8"/>
          <c:tx>
            <c:strRef>
              <c:f>TopHITS_Hub_Static_BR_!$B$38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TopHITS_Hub_Static_BR_!$C$21:$M$21</c:f>
              <c:numCache/>
            </c:numRef>
          </c:cat>
          <c:val>
            <c:numRef>
              <c:f>TopHITS_Hub_Static_BR_!$C$38:$M$38</c:f>
              <c:numCache/>
            </c:numRef>
          </c:val>
        </c:ser>
        <c:ser>
          <c:idx val="9"/>
          <c:order val="9"/>
          <c:tx>
            <c:strRef>
              <c:f>TopHITS_Hub_Static_BR_!$B$39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TopHITS_Hub_Static_BR_!$C$21:$M$21</c:f>
              <c:numCache/>
            </c:numRef>
          </c:cat>
          <c:val>
            <c:numRef>
              <c:f>TopHITS_Hub_Static_BR_!$C$39:$M$39</c:f>
              <c:numCache/>
            </c:numRef>
          </c:val>
        </c:ser>
        <c:ser>
          <c:idx val="10"/>
          <c:order val="10"/>
          <c:tx>
            <c:strRef>
              <c:f>TopHITS_Hub_Static_BR_!$B$40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TopHITS_Hub_Static_BR_!$C$21:$M$21</c:f>
              <c:numCache/>
            </c:numRef>
          </c:cat>
          <c:val>
            <c:numRef>
              <c:f>TopHITS_Hub_Static_BR_!$C$40:$M$40</c:f>
              <c:numCache/>
            </c:numRef>
          </c:val>
        </c:ser>
        <c:ser>
          <c:idx val="11"/>
          <c:order val="11"/>
          <c:tx>
            <c:strRef>
              <c:f>TopHITS_Hub_Static_BR_!$B$41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TopHITS_Hub_Static_BR_!$C$21:$M$21</c:f>
              <c:numCache/>
            </c:numRef>
          </c:cat>
          <c:val>
            <c:numRef>
              <c:f>TopHITS_Hub_Static_BR_!$C$41:$M$41</c:f>
              <c:numCache/>
            </c:numRef>
          </c:val>
        </c:ser>
        <c:overlap val="100"/>
        <c:axId val="63164824"/>
        <c:axId val="31612505"/>
      </c:barChart>
      <c:lineChart>
        <c:grouping val="standard"/>
        <c:varyColors val="0"/>
        <c:ser>
          <c:idx val="0"/>
          <c:order val="0"/>
          <c:tx>
            <c:strRef>
              <c:f>TopHITS_Hub_Static_BR_!$B$24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TopHITS_Hub_Static_BR_!$C$44:$M$44</c:f>
                <c:numCache>
                  <c:ptCount val="11"/>
                  <c:pt idx="0">
                    <c:v>788.75</c:v>
                  </c:pt>
                  <c:pt idx="1">
                    <c:v>848</c:v>
                  </c:pt>
                  <c:pt idx="2">
                    <c:v>1024</c:v>
                  </c:pt>
                  <c:pt idx="3">
                    <c:v>757</c:v>
                  </c:pt>
                  <c:pt idx="4">
                    <c:v>1967.75</c:v>
                  </c:pt>
                  <c:pt idx="5">
                    <c:v>1888.75</c:v>
                  </c:pt>
                  <c:pt idx="6">
                    <c:v>3029.5</c:v>
                  </c:pt>
                  <c:pt idx="7">
                    <c:v>1280</c:v>
                  </c:pt>
                  <c:pt idx="8">
                    <c:v>185</c:v>
                  </c:pt>
                  <c:pt idx="9">
                    <c:v>1012.5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TopHITS_Hub_Static_BR_!$C$21:$M$21</c:f>
              <c:numCache/>
            </c:numRef>
          </c:cat>
          <c:val>
            <c:numRef>
              <c:f>TopHITS_Hub_Static_BR_!$C$24:$M$24</c:f>
              <c:numCache/>
            </c:numRef>
          </c:val>
          <c:smooth val="0"/>
        </c:ser>
        <c:ser>
          <c:idx val="1"/>
          <c:order val="1"/>
          <c:tx>
            <c:strRef>
              <c:f>TopHITS_Hub_Static_BR_!$B$26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TopHITS_Hub_Static_BR_!$C$43:$M$43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TopHITS_Hub_Static_BR_!$C$21:$M$21</c:f>
              <c:numCache/>
            </c:numRef>
          </c:cat>
          <c:val>
            <c:numRef>
              <c:f>TopHITS_Hub_Static_BR_!$C$26:$M$26</c:f>
              <c:numCache/>
            </c:numRef>
          </c:val>
          <c:smooth val="0"/>
        </c:ser>
        <c:ser>
          <c:idx val="12"/>
          <c:order val="12"/>
          <c:tx>
            <c:strRef>
              <c:f>TopHITS_Hub_Static_BR_!$B$45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TopHITS_Hub_Static_BR_!$C$21:$M$21</c:f>
              <c:numCache/>
            </c:numRef>
          </c:cat>
          <c:val>
            <c:numRef>
              <c:f>TopHITS_Hub_Static_BR_!$C$45:$M$45</c:f>
              <c:numCache/>
            </c:numRef>
          </c:val>
          <c:smooth val="0"/>
        </c:ser>
        <c:axId val="63164824"/>
        <c:axId val="31612505"/>
      </c:lineChart>
      <c:catAx>
        <c:axId val="631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31612505"/>
        <c:crosses val="autoZero"/>
        <c:auto val="1"/>
        <c:lblOffset val="100"/>
        <c:tickLblSkip val="1"/>
        <c:noMultiLvlLbl val="0"/>
      </c:catAx>
      <c:valAx>
        <c:axId val="3161250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63164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325"/>
          <c:w val="0.91675"/>
          <c:h val="0.9202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BottomHITS_Hub_Static_AR_!$B$31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BottomHITS_Hub_Static_AR_!$C$21:$M$21</c:f>
              <c:numCache/>
            </c:numRef>
          </c:cat>
          <c:val>
            <c:numRef>
              <c:f>BottomHITS_Hub_Static_AR_!$C$31:$M$31</c:f>
              <c:numCache/>
            </c:numRef>
          </c:val>
        </c:ser>
        <c:ser>
          <c:idx val="3"/>
          <c:order val="3"/>
          <c:tx>
            <c:strRef>
              <c:f>BottomHITS_Hub_Static_AR_!$B$32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BottomHITS_Hub_Static_AR_!$C$21:$M$21</c:f>
              <c:numCache/>
            </c:numRef>
          </c:cat>
          <c:val>
            <c:numRef>
              <c:f>BottomHITS_Hub_Static_AR_!$C$32:$M$32</c:f>
              <c:numCache/>
            </c:numRef>
          </c:val>
        </c:ser>
        <c:ser>
          <c:idx val="4"/>
          <c:order val="4"/>
          <c:tx>
            <c:strRef>
              <c:f>BottomHITS_Hub_Static_AR_!$B$33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BottomHITS_Hub_Static_AR_!$C$21:$M$21</c:f>
              <c:numCache/>
            </c:numRef>
          </c:cat>
          <c:val>
            <c:numRef>
              <c:f>BottomHITS_Hub_Static_AR_!$C$33:$M$33</c:f>
              <c:numCache/>
            </c:numRef>
          </c:val>
        </c:ser>
        <c:ser>
          <c:idx val="5"/>
          <c:order val="5"/>
          <c:tx>
            <c:strRef>
              <c:f>BottomHITS_Hub_Static_AR_!$B$34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BottomHITS_Hub_Static_AR_!$C$21:$M$21</c:f>
              <c:numCache/>
            </c:numRef>
          </c:cat>
          <c:val>
            <c:numRef>
              <c:f>BottomHITS_Hub_Static_AR_!$C$34:$M$34</c:f>
              <c:numCache/>
            </c:numRef>
          </c:val>
        </c:ser>
        <c:ser>
          <c:idx val="6"/>
          <c:order val="6"/>
          <c:tx>
            <c:strRef>
              <c:f>BottomHITS_Hub_Static_AR_!$B$35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BottomHITS_Hub_Static_AR_!$C$21:$M$21</c:f>
              <c:numCache/>
            </c:numRef>
          </c:cat>
          <c:val>
            <c:numRef>
              <c:f>BottomHITS_Hub_Static_AR_!$C$35:$M$35</c:f>
              <c:numCache/>
            </c:numRef>
          </c:val>
        </c:ser>
        <c:ser>
          <c:idx val="7"/>
          <c:order val="7"/>
          <c:tx>
            <c:strRef>
              <c:f>BottomHITS_Hub_Static_AR_!$B$37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BottomHITS_Hub_Static_AR_!$C$21:$M$21</c:f>
              <c:numCache/>
            </c:numRef>
          </c:cat>
          <c:val>
            <c:numRef>
              <c:f>BottomHITS_Hub_Static_AR_!$C$37:$M$37</c:f>
              <c:numCache/>
            </c:numRef>
          </c:val>
        </c:ser>
        <c:ser>
          <c:idx val="8"/>
          <c:order val="8"/>
          <c:tx>
            <c:strRef>
              <c:f>BottomHITS_Hub_Static_AR_!$B$38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BottomHITS_Hub_Static_AR_!$C$21:$M$21</c:f>
              <c:numCache/>
            </c:numRef>
          </c:cat>
          <c:val>
            <c:numRef>
              <c:f>BottomHITS_Hub_Static_AR_!$C$38:$M$38</c:f>
              <c:numCache/>
            </c:numRef>
          </c:val>
        </c:ser>
        <c:ser>
          <c:idx val="9"/>
          <c:order val="9"/>
          <c:tx>
            <c:strRef>
              <c:f>BottomHITS_Hub_Static_AR_!$B$39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BottomHITS_Hub_Static_AR_!$C$21:$M$21</c:f>
              <c:numCache/>
            </c:numRef>
          </c:cat>
          <c:val>
            <c:numRef>
              <c:f>BottomHITS_Hub_Static_AR_!$C$39:$M$39</c:f>
              <c:numCache/>
            </c:numRef>
          </c:val>
        </c:ser>
        <c:ser>
          <c:idx val="10"/>
          <c:order val="10"/>
          <c:tx>
            <c:strRef>
              <c:f>BottomHITS_Hub_Static_AR_!$B$40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BottomHITS_Hub_Static_AR_!$C$21:$M$21</c:f>
              <c:numCache/>
            </c:numRef>
          </c:cat>
          <c:val>
            <c:numRef>
              <c:f>BottomHITS_Hub_Static_AR_!$C$40:$M$40</c:f>
              <c:numCache/>
            </c:numRef>
          </c:val>
        </c:ser>
        <c:ser>
          <c:idx val="11"/>
          <c:order val="11"/>
          <c:tx>
            <c:strRef>
              <c:f>BottomHITS_Hub_Static_AR_!$B$41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BottomHITS_Hub_Static_AR_!$C$21:$M$21</c:f>
              <c:numCache/>
            </c:numRef>
          </c:cat>
          <c:val>
            <c:numRef>
              <c:f>BottomHITS_Hub_Static_AR_!$C$41:$M$41</c:f>
              <c:numCache/>
            </c:numRef>
          </c:val>
        </c:ser>
        <c:overlap val="100"/>
        <c:axId val="16077090"/>
        <c:axId val="10476083"/>
      </c:barChart>
      <c:lineChart>
        <c:grouping val="standard"/>
        <c:varyColors val="0"/>
        <c:ser>
          <c:idx val="0"/>
          <c:order val="0"/>
          <c:tx>
            <c:strRef>
              <c:f>BottomHITS_Hub_Static_AR_!$B$24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BottomHITS_Hub_Static_AR_!$C$44:$M$44</c:f>
                <c:numCache>
                  <c:ptCount val="11"/>
                  <c:pt idx="0">
                    <c:v>2109.5</c:v>
                  </c:pt>
                  <c:pt idx="1">
                    <c:v>1847.5</c:v>
                  </c:pt>
                  <c:pt idx="2">
                    <c:v>1824.25</c:v>
                  </c:pt>
                  <c:pt idx="3">
                    <c:v>1530.5</c:v>
                  </c:pt>
                  <c:pt idx="4">
                    <c:v>1344</c:v>
                  </c:pt>
                  <c:pt idx="5">
                    <c:v>1282</c:v>
                  </c:pt>
                  <c:pt idx="6">
                    <c:v>1077.5</c:v>
                  </c:pt>
                  <c:pt idx="7">
                    <c:v>853</c:v>
                  </c:pt>
                  <c:pt idx="8">
                    <c:v>358</c:v>
                  </c:pt>
                  <c:pt idx="9">
                    <c:v>213.5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BottomHITS_Hub_Static_AR_!$C$21:$M$21</c:f>
              <c:numCache/>
            </c:numRef>
          </c:cat>
          <c:val>
            <c:numRef>
              <c:f>BottomHITS_Hub_Static_AR_!$C$24:$M$24</c:f>
              <c:numCache/>
            </c:numRef>
          </c:val>
          <c:smooth val="0"/>
        </c:ser>
        <c:ser>
          <c:idx val="1"/>
          <c:order val="1"/>
          <c:tx>
            <c:strRef>
              <c:f>BottomHITS_Hub_Static_AR_!$B$26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BottomHITS_Hub_Static_AR_!$C$43:$M$43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BottomHITS_Hub_Static_AR_!$C$21:$M$21</c:f>
              <c:numCache/>
            </c:numRef>
          </c:cat>
          <c:val>
            <c:numRef>
              <c:f>BottomHITS_Hub_Static_AR_!$C$26:$M$26</c:f>
              <c:numCache/>
            </c:numRef>
          </c:val>
          <c:smooth val="0"/>
        </c:ser>
        <c:ser>
          <c:idx val="12"/>
          <c:order val="12"/>
          <c:tx>
            <c:strRef>
              <c:f>BottomHITS_Hub_Static_AR_!$B$45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BottomHITS_Hub_Static_AR_!$C$21:$M$21</c:f>
              <c:numCache/>
            </c:numRef>
          </c:cat>
          <c:val>
            <c:numRef>
              <c:f>BottomHITS_Hub_Static_AR_!$C$45:$M$45</c:f>
              <c:numCache/>
            </c:numRef>
          </c:val>
          <c:smooth val="0"/>
        </c:ser>
        <c:axId val="16077090"/>
        <c:axId val="10476083"/>
      </c:lineChart>
      <c:catAx>
        <c:axId val="1607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10476083"/>
        <c:crosses val="autoZero"/>
        <c:auto val="1"/>
        <c:lblOffset val="100"/>
        <c:tickLblSkip val="1"/>
        <c:noMultiLvlLbl val="0"/>
      </c:catAx>
      <c:valAx>
        <c:axId val="1047608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16077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075"/>
          <c:w val="0.917"/>
          <c:h val="0.922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BottomHITS_Hub_Static_BR_!$B$31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BottomHITS_Hub_Static_BR_!$C$21:$M$21</c:f>
              <c:numCache/>
            </c:numRef>
          </c:cat>
          <c:val>
            <c:numRef>
              <c:f>BottomHITS_Hub_Static_BR_!$C$31:$M$31</c:f>
              <c:numCache/>
            </c:numRef>
          </c:val>
        </c:ser>
        <c:ser>
          <c:idx val="3"/>
          <c:order val="3"/>
          <c:tx>
            <c:strRef>
              <c:f>BottomHITS_Hub_Static_BR_!$B$32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BottomHITS_Hub_Static_BR_!$C$21:$M$21</c:f>
              <c:numCache/>
            </c:numRef>
          </c:cat>
          <c:val>
            <c:numRef>
              <c:f>BottomHITS_Hub_Static_BR_!$C$32:$M$32</c:f>
              <c:numCache/>
            </c:numRef>
          </c:val>
        </c:ser>
        <c:ser>
          <c:idx val="4"/>
          <c:order val="4"/>
          <c:tx>
            <c:strRef>
              <c:f>BottomHITS_Hub_Static_BR_!$B$33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BottomHITS_Hub_Static_BR_!$C$21:$M$21</c:f>
              <c:numCache/>
            </c:numRef>
          </c:cat>
          <c:val>
            <c:numRef>
              <c:f>BottomHITS_Hub_Static_BR_!$C$33:$M$33</c:f>
              <c:numCache/>
            </c:numRef>
          </c:val>
        </c:ser>
        <c:ser>
          <c:idx val="5"/>
          <c:order val="5"/>
          <c:tx>
            <c:strRef>
              <c:f>BottomHITS_Hub_Static_BR_!$B$34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BottomHITS_Hub_Static_BR_!$C$21:$M$21</c:f>
              <c:numCache/>
            </c:numRef>
          </c:cat>
          <c:val>
            <c:numRef>
              <c:f>BottomHITS_Hub_Static_BR_!$C$34:$M$34</c:f>
              <c:numCache/>
            </c:numRef>
          </c:val>
        </c:ser>
        <c:ser>
          <c:idx val="6"/>
          <c:order val="6"/>
          <c:tx>
            <c:strRef>
              <c:f>BottomHITS_Hub_Static_BR_!$B$35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BottomHITS_Hub_Static_BR_!$C$21:$M$21</c:f>
              <c:numCache/>
            </c:numRef>
          </c:cat>
          <c:val>
            <c:numRef>
              <c:f>BottomHITS_Hub_Static_BR_!$C$35:$M$35</c:f>
              <c:numCache/>
            </c:numRef>
          </c:val>
        </c:ser>
        <c:ser>
          <c:idx val="7"/>
          <c:order val="7"/>
          <c:tx>
            <c:strRef>
              <c:f>BottomHITS_Hub_Static_BR_!$B$37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BottomHITS_Hub_Static_BR_!$C$21:$M$21</c:f>
              <c:numCache/>
            </c:numRef>
          </c:cat>
          <c:val>
            <c:numRef>
              <c:f>BottomHITS_Hub_Static_BR_!$C$37:$M$37</c:f>
              <c:numCache/>
            </c:numRef>
          </c:val>
        </c:ser>
        <c:ser>
          <c:idx val="8"/>
          <c:order val="8"/>
          <c:tx>
            <c:strRef>
              <c:f>BottomHITS_Hub_Static_BR_!$B$38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BottomHITS_Hub_Static_BR_!$C$21:$M$21</c:f>
              <c:numCache/>
            </c:numRef>
          </c:cat>
          <c:val>
            <c:numRef>
              <c:f>BottomHITS_Hub_Static_BR_!$C$38:$M$38</c:f>
              <c:numCache/>
            </c:numRef>
          </c:val>
        </c:ser>
        <c:ser>
          <c:idx val="9"/>
          <c:order val="9"/>
          <c:tx>
            <c:strRef>
              <c:f>BottomHITS_Hub_Static_BR_!$B$39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BottomHITS_Hub_Static_BR_!$C$21:$M$21</c:f>
              <c:numCache/>
            </c:numRef>
          </c:cat>
          <c:val>
            <c:numRef>
              <c:f>BottomHITS_Hub_Static_BR_!$C$39:$M$39</c:f>
              <c:numCache/>
            </c:numRef>
          </c:val>
        </c:ser>
        <c:ser>
          <c:idx val="10"/>
          <c:order val="10"/>
          <c:tx>
            <c:strRef>
              <c:f>BottomHITS_Hub_Static_BR_!$B$40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BottomHITS_Hub_Static_BR_!$C$21:$M$21</c:f>
              <c:numCache/>
            </c:numRef>
          </c:cat>
          <c:val>
            <c:numRef>
              <c:f>BottomHITS_Hub_Static_BR_!$C$40:$M$40</c:f>
              <c:numCache/>
            </c:numRef>
          </c:val>
        </c:ser>
        <c:ser>
          <c:idx val="11"/>
          <c:order val="11"/>
          <c:tx>
            <c:strRef>
              <c:f>BottomHITS_Hub_Static_BR_!$B$41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BottomHITS_Hub_Static_BR_!$C$21:$M$21</c:f>
              <c:numCache/>
            </c:numRef>
          </c:cat>
          <c:val>
            <c:numRef>
              <c:f>BottomHITS_Hub_Static_BR_!$C$41:$M$41</c:f>
              <c:numCache/>
            </c:numRef>
          </c:val>
        </c:ser>
        <c:overlap val="100"/>
        <c:axId val="27175884"/>
        <c:axId val="43256365"/>
      </c:barChart>
      <c:lineChart>
        <c:grouping val="standard"/>
        <c:varyColors val="0"/>
        <c:ser>
          <c:idx val="0"/>
          <c:order val="0"/>
          <c:tx>
            <c:strRef>
              <c:f>BottomHITS_Hub_Static_BR_!$B$24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BottomHITS_Hub_Static_BR_!$C$44:$M$44</c:f>
                <c:numCache>
                  <c:ptCount val="11"/>
                  <c:pt idx="0">
                    <c:v>788.75</c:v>
                  </c:pt>
                  <c:pt idx="1">
                    <c:v>732.5</c:v>
                  </c:pt>
                  <c:pt idx="2">
                    <c:v>697</c:v>
                  </c:pt>
                  <c:pt idx="3">
                    <c:v>631.5</c:v>
                  </c:pt>
                  <c:pt idx="4">
                    <c:v>587.75</c:v>
                  </c:pt>
                  <c:pt idx="5">
                    <c:v>492</c:v>
                  </c:pt>
                  <c:pt idx="6">
                    <c:v>398</c:v>
                  </c:pt>
                  <c:pt idx="7">
                    <c:v>415.5</c:v>
                  </c:pt>
                  <c:pt idx="8">
                    <c:v>270</c:v>
                  </c:pt>
                  <c:pt idx="9">
                    <c:v>102.25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BottomHITS_Hub_Static_BR_!$C$21:$M$21</c:f>
              <c:numCache/>
            </c:numRef>
          </c:cat>
          <c:val>
            <c:numRef>
              <c:f>BottomHITS_Hub_Static_BR_!$C$24:$M$24</c:f>
              <c:numCache/>
            </c:numRef>
          </c:val>
          <c:smooth val="0"/>
        </c:ser>
        <c:ser>
          <c:idx val="1"/>
          <c:order val="1"/>
          <c:tx>
            <c:strRef>
              <c:f>BottomHITS_Hub_Static_BR_!$B$26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BottomHITS_Hub_Static_BR_!$C$43:$M$43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BottomHITS_Hub_Static_BR_!$C$21:$M$21</c:f>
              <c:numCache/>
            </c:numRef>
          </c:cat>
          <c:val>
            <c:numRef>
              <c:f>BottomHITS_Hub_Static_BR_!$C$26:$M$26</c:f>
              <c:numCache/>
            </c:numRef>
          </c:val>
          <c:smooth val="0"/>
        </c:ser>
        <c:ser>
          <c:idx val="12"/>
          <c:order val="12"/>
          <c:tx>
            <c:strRef>
              <c:f>BottomHITS_Hub_Static_BR_!$B$45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BottomHITS_Hub_Static_BR_!$C$21:$M$21</c:f>
              <c:numCache/>
            </c:numRef>
          </c:cat>
          <c:val>
            <c:numRef>
              <c:f>BottomHITS_Hub_Static_BR_!$C$45:$M$45</c:f>
              <c:numCache/>
            </c:numRef>
          </c:val>
          <c:smooth val="0"/>
        </c:ser>
        <c:axId val="27175884"/>
        <c:axId val="43256365"/>
      </c:lineChart>
      <c:catAx>
        <c:axId val="271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43256365"/>
        <c:crosses val="autoZero"/>
        <c:auto val="1"/>
        <c:lblOffset val="100"/>
        <c:tickLblSkip val="1"/>
        <c:noMultiLvlLbl val="0"/>
      </c:catAx>
      <c:valAx>
        <c:axId val="4325636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27175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25"/>
          <c:w val="0.9085"/>
          <c:h val="0.9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BottomPR_Dyn_BR_!$B$31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BottomPR_Dyn_BR_!$C$31:$M$31</c:f>
              <c:numCache/>
            </c:numRef>
          </c:val>
        </c:ser>
        <c:ser>
          <c:idx val="3"/>
          <c:order val="3"/>
          <c:tx>
            <c:strRef>
              <c:f>BottomPR_Dyn_BR_!$B$32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BottomPR_Dyn_BR_!$C$32:$M$32</c:f>
              <c:numCache/>
            </c:numRef>
          </c:val>
        </c:ser>
        <c:ser>
          <c:idx val="4"/>
          <c:order val="4"/>
          <c:tx>
            <c:strRef>
              <c:f>BottomPR_Dyn_BR_!$B$33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BottomPR_Dyn_BR_!$C$33:$M$33</c:f>
              <c:numCache/>
            </c:numRef>
          </c:val>
        </c:ser>
        <c:ser>
          <c:idx val="5"/>
          <c:order val="5"/>
          <c:tx>
            <c:strRef>
              <c:f>BottomPR_Dyn_BR_!$B$34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BottomPR_Dyn_BR_!$C$34:$M$34</c:f>
              <c:numCache/>
            </c:numRef>
          </c:val>
        </c:ser>
        <c:ser>
          <c:idx val="6"/>
          <c:order val="6"/>
          <c:tx>
            <c:strRef>
              <c:f>BottomPR_Dyn_BR_!$B$35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BottomPR_Dyn_BR_!$C$35:$M$35</c:f>
              <c:numCache/>
            </c:numRef>
          </c:val>
        </c:ser>
        <c:ser>
          <c:idx val="7"/>
          <c:order val="7"/>
          <c:tx>
            <c:strRef>
              <c:f>BottomPR_Dyn_BR_!$B$37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BottomPR_Dyn_BR_!$C$37:$M$37</c:f>
              <c:numCache/>
            </c:numRef>
          </c:val>
        </c:ser>
        <c:ser>
          <c:idx val="8"/>
          <c:order val="8"/>
          <c:tx>
            <c:strRef>
              <c:f>BottomPR_Dyn_BR_!$B$38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BottomPR_Dyn_BR_!$C$38:$M$38</c:f>
              <c:numCache/>
            </c:numRef>
          </c:val>
        </c:ser>
        <c:ser>
          <c:idx val="9"/>
          <c:order val="9"/>
          <c:tx>
            <c:strRef>
              <c:f>BottomPR_Dyn_BR_!$B$39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BottomPR_Dyn_BR_!$C$39:$M$39</c:f>
              <c:numCache/>
            </c:numRef>
          </c:val>
        </c:ser>
        <c:ser>
          <c:idx val="10"/>
          <c:order val="10"/>
          <c:tx>
            <c:strRef>
              <c:f>BottomPR_Dyn_BR_!$B$40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BottomPR_Dyn_BR_!$C$40:$M$40</c:f>
              <c:numCache/>
            </c:numRef>
          </c:val>
        </c:ser>
        <c:ser>
          <c:idx val="11"/>
          <c:order val="11"/>
          <c:tx>
            <c:strRef>
              <c:f>BottomPR_Dyn_BR_!$B$41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BottomPR_Dyn_BR_!$C$41:$M$41</c:f>
              <c:numCache/>
            </c:numRef>
          </c:val>
        </c:ser>
        <c:overlap val="100"/>
        <c:axId val="60499084"/>
        <c:axId val="7620845"/>
      </c:barChart>
      <c:lineChart>
        <c:grouping val="standard"/>
        <c:varyColors val="0"/>
        <c:ser>
          <c:idx val="0"/>
          <c:order val="0"/>
          <c:tx>
            <c:strRef>
              <c:f>BottomPR_Dyn_BR_!$B$24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BottomPR_Dyn_BR_!$C$44:$M$44</c:f>
                <c:numCache>
                  <c:ptCount val="11"/>
                  <c:pt idx="0">
                    <c:v>62.5</c:v>
                  </c:pt>
                  <c:pt idx="1">
                    <c:v>85</c:v>
                  </c:pt>
                  <c:pt idx="2">
                    <c:v>67.5</c:v>
                  </c:pt>
                  <c:pt idx="3">
                    <c:v>55</c:v>
                  </c:pt>
                  <c:pt idx="4">
                    <c:v>53.25</c:v>
                  </c:pt>
                  <c:pt idx="5">
                    <c:v>40</c:v>
                  </c:pt>
                  <c:pt idx="6">
                    <c:v>16</c:v>
                  </c:pt>
                  <c:pt idx="7">
                    <c:v>2.25</c:v>
                  </c:pt>
                  <c:pt idx="8">
                    <c:v>18</c:v>
                  </c:pt>
                  <c:pt idx="9">
                    <c:v>7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BottomPR_Dyn_BR_!$C$21:$M$21</c:f>
              <c:numCache/>
            </c:numRef>
          </c:cat>
          <c:val>
            <c:numRef>
              <c:f>BottomPR_Dyn_BR_!$C$24:$M$24</c:f>
              <c:numCache/>
            </c:numRef>
          </c:val>
          <c:smooth val="0"/>
        </c:ser>
        <c:ser>
          <c:idx val="1"/>
          <c:order val="1"/>
          <c:tx>
            <c:strRef>
              <c:f>BottomPR_Dyn_BR_!$B$26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BottomPR_Dyn_BR_!$C$43:$M$43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BottomPR_Dyn_BR_!$C$21:$M$21</c:f>
              <c:numCache/>
            </c:numRef>
          </c:cat>
          <c:val>
            <c:numRef>
              <c:f>BottomPR_Dyn_BR_!$C$26:$M$26</c:f>
              <c:numCache/>
            </c:numRef>
          </c:val>
          <c:smooth val="0"/>
        </c:ser>
        <c:ser>
          <c:idx val="12"/>
          <c:order val="12"/>
          <c:tx>
            <c:strRef>
              <c:f>BottomPR_Dyn_BR_!$B$45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BottomPR_Dyn_BR_!$C$21:$M$21</c:f>
              <c:numCache/>
            </c:numRef>
          </c:cat>
          <c:val>
            <c:numRef>
              <c:f>BottomPR_Dyn_BR_!$C$45:$M$45</c:f>
              <c:numCache/>
            </c:numRef>
          </c:val>
          <c:smooth val="0"/>
        </c:ser>
        <c:axId val="60499084"/>
        <c:axId val="7620845"/>
      </c:line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7620845"/>
        <c:crosses val="autoZero"/>
        <c:auto val="1"/>
        <c:lblOffset val="100"/>
        <c:tickLblSkip val="1"/>
        <c:noMultiLvlLbl val="0"/>
      </c:catAx>
      <c:valAx>
        <c:axId val="762084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499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275"/>
          <c:w val="0.90725"/>
          <c:h val="0.920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TopPR_Dyn_Binary_AR_!$B$31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TopPR_Dyn_Binary_AR_!$C$21:$M$21</c:f>
              <c:numCache/>
            </c:numRef>
          </c:cat>
          <c:val>
            <c:numRef>
              <c:f>TopPR_Dyn_Binary_AR_!$C$31:$M$31</c:f>
              <c:numCache/>
            </c:numRef>
          </c:val>
        </c:ser>
        <c:ser>
          <c:idx val="3"/>
          <c:order val="3"/>
          <c:tx>
            <c:strRef>
              <c:f>TopPR_Dyn_Binary_AR_!$B$32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TopPR_Dyn_Binary_AR_!$C$21:$M$21</c:f>
              <c:numCache/>
            </c:numRef>
          </c:cat>
          <c:val>
            <c:numRef>
              <c:f>TopPR_Dyn_Binary_AR_!$C$32:$M$32</c:f>
              <c:numCache/>
            </c:numRef>
          </c:val>
        </c:ser>
        <c:ser>
          <c:idx val="4"/>
          <c:order val="4"/>
          <c:tx>
            <c:strRef>
              <c:f>TopPR_Dyn_Binary_AR_!$B$33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TopPR_Dyn_Binary_AR_!$C$21:$M$21</c:f>
              <c:numCache/>
            </c:numRef>
          </c:cat>
          <c:val>
            <c:numRef>
              <c:f>TopPR_Dyn_Binary_AR_!$C$33:$M$33</c:f>
              <c:numCache/>
            </c:numRef>
          </c:val>
        </c:ser>
        <c:ser>
          <c:idx val="5"/>
          <c:order val="5"/>
          <c:tx>
            <c:strRef>
              <c:f>TopPR_Dyn_Binary_AR_!$B$34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TopPR_Dyn_Binary_AR_!$C$21:$M$21</c:f>
              <c:numCache/>
            </c:numRef>
          </c:cat>
          <c:val>
            <c:numRef>
              <c:f>TopPR_Dyn_Binary_AR_!$C$34:$M$34</c:f>
              <c:numCache/>
            </c:numRef>
          </c:val>
        </c:ser>
        <c:ser>
          <c:idx val="6"/>
          <c:order val="6"/>
          <c:tx>
            <c:strRef>
              <c:f>TopPR_Dyn_Binary_AR_!$B$35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TopPR_Dyn_Binary_AR_!$C$21:$M$21</c:f>
              <c:numCache/>
            </c:numRef>
          </c:cat>
          <c:val>
            <c:numRef>
              <c:f>TopPR_Dyn_Binary_AR_!$C$35:$M$35</c:f>
              <c:numCache/>
            </c:numRef>
          </c:val>
        </c:ser>
        <c:ser>
          <c:idx val="7"/>
          <c:order val="7"/>
          <c:tx>
            <c:strRef>
              <c:f>TopPR_Dyn_Binary_AR_!$B$37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TopPR_Dyn_Binary_AR_!$C$21:$M$21</c:f>
              <c:numCache/>
            </c:numRef>
          </c:cat>
          <c:val>
            <c:numRef>
              <c:f>TopPR_Dyn_Binary_AR_!$C$37:$M$37</c:f>
              <c:numCache/>
            </c:numRef>
          </c:val>
        </c:ser>
        <c:ser>
          <c:idx val="8"/>
          <c:order val="8"/>
          <c:tx>
            <c:strRef>
              <c:f>TopPR_Dyn_Binary_AR_!$B$38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TopPR_Dyn_Binary_AR_!$C$21:$M$21</c:f>
              <c:numCache/>
            </c:numRef>
          </c:cat>
          <c:val>
            <c:numRef>
              <c:f>TopPR_Dyn_Binary_AR_!$C$38:$M$38</c:f>
              <c:numCache/>
            </c:numRef>
          </c:val>
        </c:ser>
        <c:ser>
          <c:idx val="9"/>
          <c:order val="9"/>
          <c:tx>
            <c:strRef>
              <c:f>TopPR_Dyn_Binary_AR_!$B$39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TopPR_Dyn_Binary_AR_!$C$21:$M$21</c:f>
              <c:numCache/>
            </c:numRef>
          </c:cat>
          <c:val>
            <c:numRef>
              <c:f>TopPR_Dyn_Binary_AR_!$C$39:$M$39</c:f>
              <c:numCache/>
            </c:numRef>
          </c:val>
        </c:ser>
        <c:ser>
          <c:idx val="10"/>
          <c:order val="10"/>
          <c:tx>
            <c:strRef>
              <c:f>TopPR_Dyn_Binary_AR_!$B$40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TopPR_Dyn_Binary_AR_!$C$21:$M$21</c:f>
              <c:numCache/>
            </c:numRef>
          </c:cat>
          <c:val>
            <c:numRef>
              <c:f>TopPR_Dyn_Binary_AR_!$C$40:$M$40</c:f>
              <c:numCache/>
            </c:numRef>
          </c:val>
        </c:ser>
        <c:ser>
          <c:idx val="11"/>
          <c:order val="11"/>
          <c:tx>
            <c:strRef>
              <c:f>TopPR_Dyn_Binary_AR_!$B$41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TopPR_Dyn_Binary_AR_!$C$21:$M$21</c:f>
              <c:numCache/>
            </c:numRef>
          </c:cat>
          <c:val>
            <c:numRef>
              <c:f>TopPR_Dyn_Binary_AR_!$C$41:$M$41</c:f>
              <c:numCache/>
            </c:numRef>
          </c:val>
        </c:ser>
        <c:overlap val="100"/>
        <c:axId val="1478742"/>
        <c:axId val="13308679"/>
      </c:barChart>
      <c:lineChart>
        <c:grouping val="standard"/>
        <c:varyColors val="0"/>
        <c:ser>
          <c:idx val="0"/>
          <c:order val="0"/>
          <c:tx>
            <c:strRef>
              <c:f>TopPR_Dyn_Binary_AR_!$B$24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TopPR_Dyn_Binary_AR_!$C$44:$M$44</c:f>
                <c:numCache>
                  <c:ptCount val="11"/>
                  <c:pt idx="0">
                    <c:v>118.75</c:v>
                  </c:pt>
                  <c:pt idx="1">
                    <c:v>111</c:v>
                  </c:pt>
                  <c:pt idx="2">
                    <c:v>104.5</c:v>
                  </c:pt>
                  <c:pt idx="3">
                    <c:v>97.5</c:v>
                  </c:pt>
                  <c:pt idx="4">
                    <c:v>92</c:v>
                  </c:pt>
                  <c:pt idx="5">
                    <c:v>71</c:v>
                  </c:pt>
                  <c:pt idx="6">
                    <c:v>58.5</c:v>
                  </c:pt>
                  <c:pt idx="7">
                    <c:v>44.75</c:v>
                  </c:pt>
                  <c:pt idx="8">
                    <c:v>29</c:v>
                  </c:pt>
                  <c:pt idx="9">
                    <c:v>14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TopPR_Dyn_Binary_AR_!$C$21:$M$21</c:f>
              <c:numCache/>
            </c:numRef>
          </c:cat>
          <c:val>
            <c:numRef>
              <c:f>TopPR_Dyn_Binary_AR_!$C$24:$M$24</c:f>
              <c:numCache/>
            </c:numRef>
          </c:val>
          <c:smooth val="0"/>
        </c:ser>
        <c:ser>
          <c:idx val="1"/>
          <c:order val="1"/>
          <c:tx>
            <c:strRef>
              <c:f>TopPR_Dyn_Binary_AR_!$B$26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TopPR_Dyn_Binary_AR_!$C$43:$M$43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TopPR_Dyn_Binary_AR_!$C$21:$M$21</c:f>
              <c:numCache/>
            </c:numRef>
          </c:cat>
          <c:val>
            <c:numRef>
              <c:f>TopPR_Dyn_Binary_AR_!$C$26:$M$26</c:f>
              <c:numCache/>
            </c:numRef>
          </c:val>
          <c:smooth val="0"/>
        </c:ser>
        <c:ser>
          <c:idx val="12"/>
          <c:order val="12"/>
          <c:tx>
            <c:strRef>
              <c:f>TopPR_Dyn_Binary_AR_!$B$45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TopPR_Dyn_Binary_AR_!$C$21:$M$21</c:f>
              <c:numCache/>
            </c:numRef>
          </c:cat>
          <c:val>
            <c:numRef>
              <c:f>TopPR_Dyn_Binary_AR_!$C$45:$M$45</c:f>
              <c:numCache/>
            </c:numRef>
          </c:val>
          <c:smooth val="0"/>
        </c:ser>
        <c:axId val="1478742"/>
        <c:axId val="13308679"/>
      </c:lineChart>
      <c:catAx>
        <c:axId val="1478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13308679"/>
        <c:crosses val="autoZero"/>
        <c:auto val="1"/>
        <c:lblOffset val="100"/>
        <c:tickLblSkip val="1"/>
        <c:noMultiLvlLbl val="0"/>
      </c:catAx>
      <c:valAx>
        <c:axId val="1330867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14787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3"/>
          <c:w val="0.90825"/>
          <c:h val="0.9202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TopPR_Dyn_Binary_BR_!$B$31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TopPR_Dyn_Binary_BR_!$C$31:$M$31</c:f>
              <c:numCache/>
            </c:numRef>
          </c:val>
        </c:ser>
        <c:ser>
          <c:idx val="3"/>
          <c:order val="3"/>
          <c:tx>
            <c:strRef>
              <c:f>TopPR_Dyn_Binary_BR_!$B$32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TopPR_Dyn_Binary_BR_!$C$32:$M$32</c:f>
              <c:numCache/>
            </c:numRef>
          </c:val>
        </c:ser>
        <c:ser>
          <c:idx val="4"/>
          <c:order val="4"/>
          <c:tx>
            <c:strRef>
              <c:f>TopPR_Dyn_Binary_BR_!$B$33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TopPR_Dyn_Binary_BR_!$C$33:$M$33</c:f>
              <c:numCache/>
            </c:numRef>
          </c:val>
        </c:ser>
        <c:ser>
          <c:idx val="5"/>
          <c:order val="5"/>
          <c:tx>
            <c:strRef>
              <c:f>TopPR_Dyn_Binary_BR_!$B$34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TopPR_Dyn_Binary_BR_!$C$34:$M$34</c:f>
              <c:numCache/>
            </c:numRef>
          </c:val>
        </c:ser>
        <c:ser>
          <c:idx val="6"/>
          <c:order val="6"/>
          <c:tx>
            <c:strRef>
              <c:f>TopPR_Dyn_Binary_BR_!$B$35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TopPR_Dyn_Binary_BR_!$C$35:$M$35</c:f>
              <c:numCache/>
            </c:numRef>
          </c:val>
        </c:ser>
        <c:ser>
          <c:idx val="7"/>
          <c:order val="7"/>
          <c:tx>
            <c:strRef>
              <c:f>TopPR_Dyn_Binary_BR_!$B$37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TopPR_Dyn_Binary_BR_!$C$37:$M$37</c:f>
              <c:numCache/>
            </c:numRef>
          </c:val>
        </c:ser>
        <c:ser>
          <c:idx val="8"/>
          <c:order val="8"/>
          <c:tx>
            <c:strRef>
              <c:f>TopPR_Dyn_Binary_BR_!$B$38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TopPR_Dyn_Binary_BR_!$C$38:$M$38</c:f>
              <c:numCache/>
            </c:numRef>
          </c:val>
        </c:ser>
        <c:ser>
          <c:idx val="9"/>
          <c:order val="9"/>
          <c:tx>
            <c:strRef>
              <c:f>TopPR_Dyn_Binary_BR_!$B$39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TopPR_Dyn_Binary_BR_!$C$39:$M$39</c:f>
              <c:numCache/>
            </c:numRef>
          </c:val>
        </c:ser>
        <c:ser>
          <c:idx val="10"/>
          <c:order val="10"/>
          <c:tx>
            <c:strRef>
              <c:f>TopPR_Dyn_Binary_BR_!$B$40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TopPR_Dyn_Binary_BR_!$C$40:$M$40</c:f>
              <c:numCache/>
            </c:numRef>
          </c:val>
        </c:ser>
        <c:ser>
          <c:idx val="11"/>
          <c:order val="11"/>
          <c:tx>
            <c:strRef>
              <c:f>TopPR_Dyn_Binary_BR_!$B$41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TopPR_Dyn_Binary_BR_!$C$41:$M$41</c:f>
              <c:numCache/>
            </c:numRef>
          </c:val>
        </c:ser>
        <c:overlap val="100"/>
        <c:axId val="52669248"/>
        <c:axId val="4261185"/>
      </c:barChart>
      <c:lineChart>
        <c:grouping val="standard"/>
        <c:varyColors val="0"/>
        <c:ser>
          <c:idx val="0"/>
          <c:order val="0"/>
          <c:tx>
            <c:strRef>
              <c:f>TopPR_Dyn_Binary_BR_!$B$24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TopPR_Dyn_Binary_BR_!$C$44:$M$44</c:f>
                <c:numCache>
                  <c:ptCount val="11"/>
                  <c:pt idx="0">
                    <c:v>62.5</c:v>
                  </c:pt>
                  <c:pt idx="1">
                    <c:v>56</c:v>
                  </c:pt>
                  <c:pt idx="2">
                    <c:v>69.75</c:v>
                  </c:pt>
                  <c:pt idx="3">
                    <c:v>73.75</c:v>
                  </c:pt>
                  <c:pt idx="4">
                    <c:v>68.25</c:v>
                  </c:pt>
                  <c:pt idx="5">
                    <c:v>54.75</c:v>
                  </c:pt>
                  <c:pt idx="6">
                    <c:v>48.5</c:v>
                  </c:pt>
                  <c:pt idx="7">
                    <c:v>31.75</c:v>
                  </c:pt>
                  <c:pt idx="8">
                    <c:v>21</c:v>
                  </c:pt>
                  <c:pt idx="9">
                    <c:v>12.5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TopPR_Dyn_Binary_BR_!$C$21:$M$21</c:f>
              <c:numCache/>
            </c:numRef>
          </c:cat>
          <c:val>
            <c:numRef>
              <c:f>TopPR_Dyn_Binary_BR_!$C$24:$M$24</c:f>
              <c:numCache/>
            </c:numRef>
          </c:val>
          <c:smooth val="0"/>
        </c:ser>
        <c:ser>
          <c:idx val="1"/>
          <c:order val="1"/>
          <c:tx>
            <c:strRef>
              <c:f>TopPR_Dyn_Binary_BR_!$B$26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TopPR_Dyn_Binary_BR_!$C$43:$M$43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TopPR_Dyn_Binary_BR_!$C$21:$M$21</c:f>
              <c:numCache/>
            </c:numRef>
          </c:cat>
          <c:val>
            <c:numRef>
              <c:f>TopPR_Dyn_Binary_BR_!$C$26:$M$26</c:f>
              <c:numCache/>
            </c:numRef>
          </c:val>
          <c:smooth val="0"/>
        </c:ser>
        <c:ser>
          <c:idx val="12"/>
          <c:order val="12"/>
          <c:tx>
            <c:strRef>
              <c:f>TopPR_Dyn_Binary_BR_!$B$45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TopPR_Dyn_Binary_BR_!$C$21:$M$21</c:f>
              <c:numCache/>
            </c:numRef>
          </c:cat>
          <c:val>
            <c:numRef>
              <c:f>TopPR_Dyn_Binary_BR_!$C$45:$M$45</c:f>
              <c:numCache/>
            </c:numRef>
          </c:val>
          <c:smooth val="0"/>
        </c:ser>
        <c:axId val="52669248"/>
        <c:axId val="4261185"/>
      </c:line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4261185"/>
        <c:crosses val="autoZero"/>
        <c:auto val="1"/>
        <c:lblOffset val="100"/>
        <c:tickLblSkip val="1"/>
        <c:noMultiLvlLbl val="0"/>
      </c:catAx>
      <c:valAx>
        <c:axId val="426118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52669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275"/>
          <c:w val="0.913"/>
          <c:h val="0.920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BottomPR_Dyn_Binary_AR_!$B$31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BottomPR_Dyn_Binary_AR_!$C$21:$M$21</c:f>
              <c:numCache/>
            </c:numRef>
          </c:cat>
          <c:val>
            <c:numRef>
              <c:f>BottomPR_Dyn_Binary_AR_!$C$31:$M$31</c:f>
              <c:numCache/>
            </c:numRef>
          </c:val>
        </c:ser>
        <c:ser>
          <c:idx val="3"/>
          <c:order val="3"/>
          <c:tx>
            <c:strRef>
              <c:f>BottomPR_Dyn_Binary_AR_!$B$32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BottomPR_Dyn_Binary_AR_!$C$21:$M$21</c:f>
              <c:numCache/>
            </c:numRef>
          </c:cat>
          <c:val>
            <c:numRef>
              <c:f>BottomPR_Dyn_Binary_AR_!$C$32:$M$32</c:f>
              <c:numCache/>
            </c:numRef>
          </c:val>
        </c:ser>
        <c:ser>
          <c:idx val="4"/>
          <c:order val="4"/>
          <c:tx>
            <c:strRef>
              <c:f>BottomPR_Dyn_Binary_AR_!$B$33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BottomPR_Dyn_Binary_AR_!$C$21:$M$21</c:f>
              <c:numCache/>
            </c:numRef>
          </c:cat>
          <c:val>
            <c:numRef>
              <c:f>BottomPR_Dyn_Binary_AR_!$C$33:$M$33</c:f>
              <c:numCache/>
            </c:numRef>
          </c:val>
        </c:ser>
        <c:ser>
          <c:idx val="5"/>
          <c:order val="5"/>
          <c:tx>
            <c:strRef>
              <c:f>BottomPR_Dyn_Binary_AR_!$B$34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BottomPR_Dyn_Binary_AR_!$C$21:$M$21</c:f>
              <c:numCache/>
            </c:numRef>
          </c:cat>
          <c:val>
            <c:numRef>
              <c:f>BottomPR_Dyn_Binary_AR_!$C$34:$M$34</c:f>
              <c:numCache/>
            </c:numRef>
          </c:val>
        </c:ser>
        <c:ser>
          <c:idx val="6"/>
          <c:order val="6"/>
          <c:tx>
            <c:strRef>
              <c:f>BottomPR_Dyn_Binary_AR_!$B$35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BottomPR_Dyn_Binary_AR_!$C$21:$M$21</c:f>
              <c:numCache/>
            </c:numRef>
          </c:cat>
          <c:val>
            <c:numRef>
              <c:f>BottomPR_Dyn_Binary_AR_!$C$35:$M$35</c:f>
              <c:numCache/>
            </c:numRef>
          </c:val>
        </c:ser>
        <c:ser>
          <c:idx val="7"/>
          <c:order val="7"/>
          <c:tx>
            <c:strRef>
              <c:f>BottomPR_Dyn_Binary_AR_!$B$37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BottomPR_Dyn_Binary_AR_!$C$21:$M$21</c:f>
              <c:numCache/>
            </c:numRef>
          </c:cat>
          <c:val>
            <c:numRef>
              <c:f>BottomPR_Dyn_Binary_AR_!$C$37:$M$37</c:f>
              <c:numCache/>
            </c:numRef>
          </c:val>
        </c:ser>
        <c:ser>
          <c:idx val="8"/>
          <c:order val="8"/>
          <c:tx>
            <c:strRef>
              <c:f>BottomPR_Dyn_Binary_AR_!$B$38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BottomPR_Dyn_Binary_AR_!$C$21:$M$21</c:f>
              <c:numCache/>
            </c:numRef>
          </c:cat>
          <c:val>
            <c:numRef>
              <c:f>BottomPR_Dyn_Binary_AR_!$C$38:$M$38</c:f>
              <c:numCache/>
            </c:numRef>
          </c:val>
        </c:ser>
        <c:ser>
          <c:idx val="9"/>
          <c:order val="9"/>
          <c:tx>
            <c:strRef>
              <c:f>BottomPR_Dyn_Binary_AR_!$B$39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BottomPR_Dyn_Binary_AR_!$C$21:$M$21</c:f>
              <c:numCache/>
            </c:numRef>
          </c:cat>
          <c:val>
            <c:numRef>
              <c:f>BottomPR_Dyn_Binary_AR_!$C$39:$M$39</c:f>
              <c:numCache/>
            </c:numRef>
          </c:val>
        </c:ser>
        <c:ser>
          <c:idx val="10"/>
          <c:order val="10"/>
          <c:tx>
            <c:strRef>
              <c:f>BottomPR_Dyn_Binary_AR_!$B$40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BottomPR_Dyn_Binary_AR_!$C$21:$M$21</c:f>
              <c:numCache/>
            </c:numRef>
          </c:cat>
          <c:val>
            <c:numRef>
              <c:f>BottomPR_Dyn_Binary_AR_!$C$40:$M$40</c:f>
              <c:numCache/>
            </c:numRef>
          </c:val>
        </c:ser>
        <c:ser>
          <c:idx val="11"/>
          <c:order val="11"/>
          <c:tx>
            <c:strRef>
              <c:f>BottomPR_Dyn_Binary_AR_!$B$41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BottomPR_Dyn_Binary_AR_!$C$21:$M$21</c:f>
              <c:numCache/>
            </c:numRef>
          </c:cat>
          <c:val>
            <c:numRef>
              <c:f>BottomPR_Dyn_Binary_AR_!$C$41:$M$41</c:f>
              <c:numCache/>
            </c:numRef>
          </c:val>
        </c:ser>
        <c:overlap val="100"/>
        <c:axId val="38350666"/>
        <c:axId val="9611675"/>
      </c:barChart>
      <c:lineChart>
        <c:grouping val="standard"/>
        <c:varyColors val="0"/>
        <c:ser>
          <c:idx val="0"/>
          <c:order val="0"/>
          <c:tx>
            <c:strRef>
              <c:f>BottomPR_Dyn_Binary_AR_!$B$24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BottomPR_Dyn_Binary_AR_!$C$44:$M$44</c:f>
                <c:numCache>
                  <c:ptCount val="11"/>
                  <c:pt idx="0">
                    <c:v>118.75</c:v>
                  </c:pt>
                  <c:pt idx="1">
                    <c:v>118</c:v>
                  </c:pt>
                  <c:pt idx="2">
                    <c:v>118</c:v>
                  </c:pt>
                  <c:pt idx="3">
                    <c:v>90</c:v>
                  </c:pt>
                  <c:pt idx="4">
                    <c:v>65</c:v>
                  </c:pt>
                  <c:pt idx="5">
                    <c:v>34</c:v>
                  </c:pt>
                  <c:pt idx="6">
                    <c:v>17</c:v>
                  </c:pt>
                  <c:pt idx="7">
                    <c:v>15</c:v>
                  </c:pt>
                  <c:pt idx="8">
                    <c:v>11</c:v>
                  </c:pt>
                  <c:pt idx="9">
                    <c:v>8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BottomPR_Dyn_Binary_AR_!$C$21:$M$21</c:f>
              <c:numCache/>
            </c:numRef>
          </c:cat>
          <c:val>
            <c:numRef>
              <c:f>BottomPR_Dyn_Binary_AR_!$C$24:$M$24</c:f>
              <c:numCache/>
            </c:numRef>
          </c:val>
          <c:smooth val="0"/>
        </c:ser>
        <c:ser>
          <c:idx val="1"/>
          <c:order val="1"/>
          <c:tx>
            <c:strRef>
              <c:f>BottomPR_Dyn_Binary_AR_!$B$26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BottomPR_Dyn_Binary_AR_!$C$43:$M$43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BottomPR_Dyn_Binary_AR_!$C$21:$M$21</c:f>
              <c:numCache/>
            </c:numRef>
          </c:cat>
          <c:val>
            <c:numRef>
              <c:f>BottomPR_Dyn_Binary_AR_!$C$26:$M$26</c:f>
              <c:numCache/>
            </c:numRef>
          </c:val>
          <c:smooth val="0"/>
        </c:ser>
        <c:ser>
          <c:idx val="12"/>
          <c:order val="12"/>
          <c:tx>
            <c:strRef>
              <c:f>BottomPR_Dyn_Binary_AR_!$B$45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BottomPR_Dyn_Binary_AR_!$C$21:$M$21</c:f>
              <c:numCache/>
            </c:numRef>
          </c:cat>
          <c:val>
            <c:numRef>
              <c:f>BottomPR_Dyn_Binary_AR_!$C$45:$M$45</c:f>
              <c:numCache/>
            </c:numRef>
          </c:val>
          <c:smooth val="0"/>
        </c:ser>
        <c:axId val="38350666"/>
        <c:axId val="9611675"/>
      </c:line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9611675"/>
        <c:crosses val="autoZero"/>
        <c:auto val="1"/>
        <c:lblOffset val="100"/>
        <c:tickLblSkip val="1"/>
        <c:noMultiLvlLbl val="0"/>
      </c:catAx>
      <c:valAx>
        <c:axId val="961167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383506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2"/>
          <c:w val="0.913"/>
          <c:h val="0.919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BottomPR_Dyn_Binary_BR_!$B$31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BottomPR_Dyn_Binary_BR_!$C$31:$M$31</c:f>
              <c:numCache/>
            </c:numRef>
          </c:val>
        </c:ser>
        <c:ser>
          <c:idx val="3"/>
          <c:order val="3"/>
          <c:tx>
            <c:strRef>
              <c:f>BottomPR_Dyn_Binary_BR_!$B$32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BottomPR_Dyn_Binary_BR_!$C$32:$M$32</c:f>
              <c:numCache/>
            </c:numRef>
          </c:val>
        </c:ser>
        <c:ser>
          <c:idx val="4"/>
          <c:order val="4"/>
          <c:tx>
            <c:strRef>
              <c:f>BottomPR_Dyn_Binary_BR_!$B$33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BottomPR_Dyn_Binary_BR_!$C$33:$M$33</c:f>
              <c:numCache/>
            </c:numRef>
          </c:val>
        </c:ser>
        <c:ser>
          <c:idx val="5"/>
          <c:order val="5"/>
          <c:tx>
            <c:strRef>
              <c:f>BottomPR_Dyn_Binary_BR_!$B$34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BottomPR_Dyn_Binary_BR_!$C$34:$M$34</c:f>
              <c:numCache/>
            </c:numRef>
          </c:val>
        </c:ser>
        <c:ser>
          <c:idx val="6"/>
          <c:order val="6"/>
          <c:tx>
            <c:strRef>
              <c:f>BottomPR_Dyn_Binary_BR_!$B$35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BottomPR_Dyn_Binary_BR_!$C$35:$M$35</c:f>
              <c:numCache/>
            </c:numRef>
          </c:val>
        </c:ser>
        <c:ser>
          <c:idx val="7"/>
          <c:order val="7"/>
          <c:tx>
            <c:strRef>
              <c:f>BottomPR_Dyn_Binary_BR_!$B$37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BottomPR_Dyn_Binary_BR_!$C$37:$M$37</c:f>
              <c:numCache/>
            </c:numRef>
          </c:val>
        </c:ser>
        <c:ser>
          <c:idx val="8"/>
          <c:order val="8"/>
          <c:tx>
            <c:strRef>
              <c:f>BottomPR_Dyn_Binary_BR_!$B$38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BottomPR_Dyn_Binary_BR_!$C$38:$M$38</c:f>
              <c:numCache/>
            </c:numRef>
          </c:val>
        </c:ser>
        <c:ser>
          <c:idx val="9"/>
          <c:order val="9"/>
          <c:tx>
            <c:strRef>
              <c:f>BottomPR_Dyn_Binary_BR_!$B$39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BottomPR_Dyn_Binary_BR_!$C$39:$M$39</c:f>
              <c:numCache/>
            </c:numRef>
          </c:val>
        </c:ser>
        <c:ser>
          <c:idx val="10"/>
          <c:order val="10"/>
          <c:tx>
            <c:strRef>
              <c:f>BottomPR_Dyn_Binary_BR_!$B$40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BottomPR_Dyn_Binary_BR_!$C$40:$M$40</c:f>
              <c:numCache/>
            </c:numRef>
          </c:val>
        </c:ser>
        <c:ser>
          <c:idx val="11"/>
          <c:order val="11"/>
          <c:tx>
            <c:strRef>
              <c:f>BottomPR_Dyn_Binary_BR_!$B$41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BottomPR_Dyn_Binary_BR_!$C$41:$M$41</c:f>
              <c:numCache/>
            </c:numRef>
          </c:val>
        </c:ser>
        <c:overlap val="100"/>
        <c:axId val="19396212"/>
        <c:axId val="40348181"/>
      </c:barChart>
      <c:lineChart>
        <c:grouping val="standard"/>
        <c:varyColors val="0"/>
        <c:ser>
          <c:idx val="0"/>
          <c:order val="0"/>
          <c:tx>
            <c:strRef>
              <c:f>BottomPR_Dyn_Binary_BR_!$B$24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BottomPR_Dyn_Binary_BR_!$C$44:$M$44</c:f>
                <c:numCache>
                  <c:ptCount val="11"/>
                  <c:pt idx="0">
                    <c:v>62.5</c:v>
                  </c:pt>
                  <c:pt idx="1">
                    <c:v>61</c:v>
                  </c:pt>
                  <c:pt idx="2">
                    <c:v>72</c:v>
                  </c:pt>
                  <c:pt idx="3">
                    <c:v>48.5</c:v>
                  </c:pt>
                  <c:pt idx="4">
                    <c:v>34.5</c:v>
                  </c:pt>
                  <c:pt idx="5">
                    <c:v>30.25</c:v>
                  </c:pt>
                  <c:pt idx="6">
                    <c:v>10</c:v>
                  </c:pt>
                  <c:pt idx="7">
                    <c:v>7.5</c:v>
                  </c:pt>
                  <c:pt idx="8">
                    <c:v>6</c:v>
                  </c:pt>
                  <c:pt idx="9">
                    <c:v>8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BottomPR_Dyn_Binary_BR_!$C$21:$M$21</c:f>
              <c:numCache/>
            </c:numRef>
          </c:cat>
          <c:val>
            <c:numRef>
              <c:f>BottomPR_Dyn_Binary_BR_!$C$24:$M$24</c:f>
              <c:numCache/>
            </c:numRef>
          </c:val>
          <c:smooth val="0"/>
        </c:ser>
        <c:ser>
          <c:idx val="1"/>
          <c:order val="1"/>
          <c:tx>
            <c:strRef>
              <c:f>BottomPR_Dyn_Binary_BR_!$B$26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BottomPR_Dyn_Binary_BR_!$C$43:$M$43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BottomPR_Dyn_Binary_BR_!$C$21:$M$21</c:f>
              <c:numCache/>
            </c:numRef>
          </c:cat>
          <c:val>
            <c:numRef>
              <c:f>BottomPR_Dyn_Binary_BR_!$C$26:$M$26</c:f>
              <c:numCache/>
            </c:numRef>
          </c:val>
          <c:smooth val="0"/>
        </c:ser>
        <c:ser>
          <c:idx val="12"/>
          <c:order val="12"/>
          <c:tx>
            <c:strRef>
              <c:f>BottomPR_Dyn_Binary_BR_!$B$45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BottomPR_Dyn_Binary_BR_!$C$21:$M$21</c:f>
              <c:numCache/>
            </c:numRef>
          </c:cat>
          <c:val>
            <c:numRef>
              <c:f>BottomPR_Dyn_Binary_BR_!$C$45:$M$45</c:f>
              <c:numCache/>
            </c:numRef>
          </c:val>
          <c:smooth val="0"/>
        </c:ser>
        <c:axId val="19396212"/>
        <c:axId val="40348181"/>
      </c:lineChart>
      <c:catAx>
        <c:axId val="19396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40348181"/>
        <c:crosses val="autoZero"/>
        <c:auto val="1"/>
        <c:lblOffset val="100"/>
        <c:tickLblSkip val="1"/>
        <c:noMultiLvlLbl val="0"/>
      </c:catAx>
      <c:valAx>
        <c:axId val="4034818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19396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2"/>
          <c:w val="0.908"/>
          <c:h val="0.976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TopHITS_Aut_Dyn_AR_!$B$31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TopHITS_Aut_Dyn_AR_!$C$21:$M$21</c:f>
              <c:numCache/>
            </c:numRef>
          </c:cat>
          <c:val>
            <c:numRef>
              <c:f>TopHITS_Aut_Dyn_AR_!$C$31:$M$31</c:f>
              <c:numCache/>
            </c:numRef>
          </c:val>
        </c:ser>
        <c:ser>
          <c:idx val="3"/>
          <c:order val="3"/>
          <c:tx>
            <c:strRef>
              <c:f>TopHITS_Aut_Dyn_AR_!$B$32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TopHITS_Aut_Dyn_AR_!$C$21:$M$21</c:f>
              <c:numCache/>
            </c:numRef>
          </c:cat>
          <c:val>
            <c:numRef>
              <c:f>TopHITS_Aut_Dyn_AR_!$C$32:$M$32</c:f>
              <c:numCache/>
            </c:numRef>
          </c:val>
        </c:ser>
        <c:ser>
          <c:idx val="4"/>
          <c:order val="4"/>
          <c:tx>
            <c:strRef>
              <c:f>TopHITS_Aut_Dyn_AR_!$B$33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TopHITS_Aut_Dyn_AR_!$C$21:$M$21</c:f>
              <c:numCache/>
            </c:numRef>
          </c:cat>
          <c:val>
            <c:numRef>
              <c:f>TopHITS_Aut_Dyn_AR_!$C$33:$M$33</c:f>
              <c:numCache/>
            </c:numRef>
          </c:val>
        </c:ser>
        <c:ser>
          <c:idx val="5"/>
          <c:order val="5"/>
          <c:tx>
            <c:strRef>
              <c:f>TopHITS_Aut_Dyn_AR_!$B$34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TopHITS_Aut_Dyn_AR_!$C$21:$M$21</c:f>
              <c:numCache/>
            </c:numRef>
          </c:cat>
          <c:val>
            <c:numRef>
              <c:f>TopHITS_Aut_Dyn_AR_!$C$34:$M$34</c:f>
              <c:numCache/>
            </c:numRef>
          </c:val>
        </c:ser>
        <c:ser>
          <c:idx val="6"/>
          <c:order val="6"/>
          <c:tx>
            <c:strRef>
              <c:f>TopHITS_Aut_Dyn_AR_!$B$35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TopHITS_Aut_Dyn_AR_!$C$21:$M$21</c:f>
              <c:numCache/>
            </c:numRef>
          </c:cat>
          <c:val>
            <c:numRef>
              <c:f>TopHITS_Aut_Dyn_AR_!$C$35:$M$35</c:f>
              <c:numCache/>
            </c:numRef>
          </c:val>
        </c:ser>
        <c:ser>
          <c:idx val="7"/>
          <c:order val="7"/>
          <c:tx>
            <c:strRef>
              <c:f>TopHITS_Aut_Dyn_AR_!$B$37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TopHITS_Aut_Dyn_AR_!$C$21:$M$21</c:f>
              <c:numCache/>
            </c:numRef>
          </c:cat>
          <c:val>
            <c:numRef>
              <c:f>TopHITS_Aut_Dyn_AR_!$C$37:$M$37</c:f>
              <c:numCache/>
            </c:numRef>
          </c:val>
        </c:ser>
        <c:ser>
          <c:idx val="8"/>
          <c:order val="8"/>
          <c:tx>
            <c:strRef>
              <c:f>TopHITS_Aut_Dyn_AR_!$B$38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TopHITS_Aut_Dyn_AR_!$C$21:$M$21</c:f>
              <c:numCache/>
            </c:numRef>
          </c:cat>
          <c:val>
            <c:numRef>
              <c:f>TopHITS_Aut_Dyn_AR_!$C$38:$M$38</c:f>
              <c:numCache/>
            </c:numRef>
          </c:val>
        </c:ser>
        <c:ser>
          <c:idx val="9"/>
          <c:order val="9"/>
          <c:tx>
            <c:strRef>
              <c:f>TopHITS_Aut_Dyn_AR_!$B$39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TopHITS_Aut_Dyn_AR_!$C$21:$M$21</c:f>
              <c:numCache/>
            </c:numRef>
          </c:cat>
          <c:val>
            <c:numRef>
              <c:f>TopHITS_Aut_Dyn_AR_!$C$39:$M$39</c:f>
              <c:numCache/>
            </c:numRef>
          </c:val>
        </c:ser>
        <c:ser>
          <c:idx val="10"/>
          <c:order val="10"/>
          <c:tx>
            <c:strRef>
              <c:f>TopHITS_Aut_Dyn_AR_!$B$40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TopHITS_Aut_Dyn_AR_!$C$21:$M$21</c:f>
              <c:numCache/>
            </c:numRef>
          </c:cat>
          <c:val>
            <c:numRef>
              <c:f>TopHITS_Aut_Dyn_AR_!$C$40:$M$40</c:f>
              <c:numCache/>
            </c:numRef>
          </c:val>
        </c:ser>
        <c:ser>
          <c:idx val="11"/>
          <c:order val="11"/>
          <c:tx>
            <c:strRef>
              <c:f>TopHITS_Aut_Dyn_AR_!$B$41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TopHITS_Aut_Dyn_AR_!$C$21:$M$21</c:f>
              <c:numCache/>
            </c:numRef>
          </c:cat>
          <c:val>
            <c:numRef>
              <c:f>TopHITS_Aut_Dyn_AR_!$C$41:$M$41</c:f>
              <c:numCache/>
            </c:numRef>
          </c:val>
        </c:ser>
        <c:overlap val="100"/>
        <c:axId val="27589310"/>
        <c:axId val="46977199"/>
      </c:barChart>
      <c:lineChart>
        <c:grouping val="standard"/>
        <c:varyColors val="0"/>
        <c:ser>
          <c:idx val="0"/>
          <c:order val="0"/>
          <c:tx>
            <c:strRef>
              <c:f>TopHITS_Aut_Dyn_AR_!$B$24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TopHITS_Aut_Dyn_AR_!$C$44:$M$44</c:f>
                <c:numCache>
                  <c:ptCount val="11"/>
                  <c:pt idx="0">
                    <c:v>118.75</c:v>
                  </c:pt>
                  <c:pt idx="1">
                    <c:v>108</c:v>
                  </c:pt>
                  <c:pt idx="2">
                    <c:v>108.75</c:v>
                  </c:pt>
                  <c:pt idx="3">
                    <c:v>81.75</c:v>
                  </c:pt>
                  <c:pt idx="4">
                    <c:v>68</c:v>
                  </c:pt>
                  <c:pt idx="5">
                    <c:v>76</c:v>
                  </c:pt>
                  <c:pt idx="6">
                    <c:v>52</c:v>
                  </c:pt>
                  <c:pt idx="7">
                    <c:v>28.75</c:v>
                  </c:pt>
                  <c:pt idx="8">
                    <c:v>14</c:v>
                  </c:pt>
                  <c:pt idx="9">
                    <c:v>10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TopHITS_Aut_Dyn_AR_!$C$21:$M$21</c:f>
              <c:numCache/>
            </c:numRef>
          </c:cat>
          <c:val>
            <c:numRef>
              <c:f>TopHITS_Aut_Dyn_AR_!$C$24:$M$24</c:f>
              <c:numCache/>
            </c:numRef>
          </c:val>
          <c:smooth val="0"/>
        </c:ser>
        <c:ser>
          <c:idx val="1"/>
          <c:order val="1"/>
          <c:tx>
            <c:strRef>
              <c:f>TopHITS_Aut_Dyn_AR_!$B$26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TopHITS_Aut_Dyn_AR_!$C$43:$M$43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TopHITS_Aut_Dyn_AR_!$C$21:$M$21</c:f>
              <c:numCache/>
            </c:numRef>
          </c:cat>
          <c:val>
            <c:numRef>
              <c:f>TopHITS_Aut_Dyn_AR_!$C$26:$M$26</c:f>
              <c:numCache/>
            </c:numRef>
          </c:val>
          <c:smooth val="0"/>
        </c:ser>
        <c:ser>
          <c:idx val="12"/>
          <c:order val="12"/>
          <c:tx>
            <c:strRef>
              <c:f>TopHITS_Aut_Dyn_AR_!$B$45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TopHITS_Aut_Dyn_AR_!$C$21:$M$21</c:f>
              <c:numCache/>
            </c:numRef>
          </c:cat>
          <c:val>
            <c:numRef>
              <c:f>TopHITS_Aut_Dyn_AR_!$C$45:$M$45</c:f>
              <c:numCache/>
            </c:numRef>
          </c:val>
          <c:smooth val="0"/>
        </c:ser>
        <c:axId val="27589310"/>
        <c:axId val="46977199"/>
      </c:lineChart>
      <c:catAx>
        <c:axId val="27589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6977199"/>
        <c:crosses val="autoZero"/>
        <c:auto val="1"/>
        <c:lblOffset val="100"/>
        <c:tickLblSkip val="1"/>
        <c:noMultiLvlLbl val="0"/>
      </c:catAx>
      <c:valAx>
        <c:axId val="4697719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7589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123825</xdr:rowOff>
    </xdr:from>
    <xdr:to>
      <xdr:col>24</xdr:col>
      <xdr:colOff>542925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7343775" y="123825"/>
        <a:ext cx="7829550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0</xdr:row>
      <xdr:rowOff>123825</xdr:rowOff>
    </xdr:from>
    <xdr:to>
      <xdr:col>25</xdr:col>
      <xdr:colOff>142875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7486650" y="123825"/>
        <a:ext cx="7896225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66675</xdr:rowOff>
    </xdr:from>
    <xdr:to>
      <xdr:col>24</xdr:col>
      <xdr:colOff>523875</xdr:colOff>
      <xdr:row>48</xdr:row>
      <xdr:rowOff>95250</xdr:rowOff>
    </xdr:to>
    <xdr:graphicFrame>
      <xdr:nvGraphicFramePr>
        <xdr:cNvPr id="1" name="Chart 1"/>
        <xdr:cNvGraphicFramePr/>
      </xdr:nvGraphicFramePr>
      <xdr:xfrm>
        <a:off x="7620000" y="66675"/>
        <a:ext cx="7534275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114300</xdr:rowOff>
    </xdr:from>
    <xdr:to>
      <xdr:col>25</xdr:col>
      <xdr:colOff>66675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7448550" y="114300"/>
        <a:ext cx="7858125" cy="787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142875</xdr:rowOff>
    </xdr:from>
    <xdr:to>
      <xdr:col>25</xdr:col>
      <xdr:colOff>95250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7429500" y="142875"/>
        <a:ext cx="7905750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1</xdr:row>
      <xdr:rowOff>19050</xdr:rowOff>
    </xdr:from>
    <xdr:to>
      <xdr:col>25</xdr:col>
      <xdr:colOff>142875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7477125" y="180975"/>
        <a:ext cx="7905750" cy="783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123825</xdr:rowOff>
    </xdr:from>
    <xdr:to>
      <xdr:col>25</xdr:col>
      <xdr:colOff>104775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7439025" y="123825"/>
        <a:ext cx="7905750" cy="786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0</xdr:row>
      <xdr:rowOff>123825</xdr:rowOff>
    </xdr:from>
    <xdr:to>
      <xdr:col>25</xdr:col>
      <xdr:colOff>76200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7505700" y="123825"/>
        <a:ext cx="7810500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123825</xdr:rowOff>
    </xdr:from>
    <xdr:to>
      <xdr:col>25</xdr:col>
      <xdr:colOff>57150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7343775" y="123825"/>
        <a:ext cx="7953375" cy="793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0</xdr:row>
      <xdr:rowOff>76200</xdr:rowOff>
    </xdr:from>
    <xdr:to>
      <xdr:col>25</xdr:col>
      <xdr:colOff>552450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7477125" y="76200"/>
        <a:ext cx="8315325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0</xdr:row>
      <xdr:rowOff>123825</xdr:rowOff>
    </xdr:from>
    <xdr:to>
      <xdr:col>25</xdr:col>
      <xdr:colOff>276225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7477125" y="123825"/>
        <a:ext cx="8039100" cy="802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76200</xdr:rowOff>
    </xdr:from>
    <xdr:to>
      <xdr:col>25</xdr:col>
      <xdr:colOff>142875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7353300" y="238125"/>
        <a:ext cx="8029575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66675</xdr:rowOff>
    </xdr:from>
    <xdr:to>
      <xdr:col>25</xdr:col>
      <xdr:colOff>104775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7419975" y="66675"/>
        <a:ext cx="7924800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76200</xdr:rowOff>
    </xdr:from>
    <xdr:to>
      <xdr:col>25</xdr:col>
      <xdr:colOff>200025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7429500" y="76200"/>
        <a:ext cx="8010525" cy="800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142875</xdr:rowOff>
    </xdr:from>
    <xdr:to>
      <xdr:col>25</xdr:col>
      <xdr:colOff>104775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7439025" y="142875"/>
        <a:ext cx="7905750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142875</xdr:rowOff>
    </xdr:from>
    <xdr:to>
      <xdr:col>25</xdr:col>
      <xdr:colOff>28575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7439025" y="142875"/>
        <a:ext cx="7829550" cy="794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0</xdr:row>
      <xdr:rowOff>133350</xdr:rowOff>
    </xdr:from>
    <xdr:to>
      <xdr:col>25</xdr:col>
      <xdr:colOff>161925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7515225" y="133350"/>
        <a:ext cx="7886700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</xdr:row>
      <xdr:rowOff>28575</xdr:rowOff>
    </xdr:from>
    <xdr:to>
      <xdr:col>25</xdr:col>
      <xdr:colOff>323850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7334250" y="190500"/>
        <a:ext cx="822960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2</xdr:row>
      <xdr:rowOff>19050</xdr:rowOff>
    </xdr:from>
    <xdr:to>
      <xdr:col>24</xdr:col>
      <xdr:colOff>561975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7524750" y="342900"/>
        <a:ext cx="7667625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123825</xdr:rowOff>
    </xdr:from>
    <xdr:to>
      <xdr:col>24</xdr:col>
      <xdr:colOff>600075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7353300" y="285750"/>
        <a:ext cx="787717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1</xdr:row>
      <xdr:rowOff>133350</xdr:rowOff>
    </xdr:from>
    <xdr:to>
      <xdr:col>24</xdr:col>
      <xdr:colOff>476250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7458075" y="295275"/>
        <a:ext cx="764857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2</xdr:row>
      <xdr:rowOff>57150</xdr:rowOff>
    </xdr:from>
    <xdr:to>
      <xdr:col>25</xdr:col>
      <xdr:colOff>9525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7543800" y="381000"/>
        <a:ext cx="7705725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2</xdr:row>
      <xdr:rowOff>9525</xdr:rowOff>
    </xdr:from>
    <xdr:to>
      <xdr:col>25</xdr:col>
      <xdr:colOff>171450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7543800" y="333375"/>
        <a:ext cx="7867650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2</xdr:row>
      <xdr:rowOff>28575</xdr:rowOff>
    </xdr:from>
    <xdr:to>
      <xdr:col>24</xdr:col>
      <xdr:colOff>600075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7458075" y="352425"/>
        <a:ext cx="777240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2</xdr:row>
      <xdr:rowOff>0</xdr:rowOff>
    </xdr:from>
    <xdr:to>
      <xdr:col>24</xdr:col>
      <xdr:colOff>581025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7439025" y="323850"/>
        <a:ext cx="77724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57150</xdr:rowOff>
    </xdr:from>
    <xdr:to>
      <xdr:col>25</xdr:col>
      <xdr:colOff>142875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7439025" y="219075"/>
        <a:ext cx="794385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85725</xdr:rowOff>
    </xdr:from>
    <xdr:to>
      <xdr:col>25</xdr:col>
      <xdr:colOff>47625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7391400" y="247650"/>
        <a:ext cx="7896225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142875</xdr:rowOff>
    </xdr:from>
    <xdr:to>
      <xdr:col>25</xdr:col>
      <xdr:colOff>161925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7372350" y="142875"/>
        <a:ext cx="802957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1</xdr:row>
      <xdr:rowOff>47625</xdr:rowOff>
    </xdr:from>
    <xdr:to>
      <xdr:col>24</xdr:col>
      <xdr:colOff>361950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7372350" y="209550"/>
        <a:ext cx="7620000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1</xdr:row>
      <xdr:rowOff>142875</xdr:rowOff>
    </xdr:from>
    <xdr:to>
      <xdr:col>25</xdr:col>
      <xdr:colOff>180975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7458075" y="304800"/>
        <a:ext cx="7962900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1</xdr:row>
      <xdr:rowOff>142875</xdr:rowOff>
    </xdr:from>
    <xdr:to>
      <xdr:col>25</xdr:col>
      <xdr:colOff>200025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7515225" y="304800"/>
        <a:ext cx="7924800" cy="773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76200</xdr:rowOff>
    </xdr:from>
    <xdr:to>
      <xdr:col>25</xdr:col>
      <xdr:colOff>123825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7419975" y="76200"/>
        <a:ext cx="79438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</xdr:row>
      <xdr:rowOff>114300</xdr:rowOff>
    </xdr:from>
    <xdr:to>
      <xdr:col>25</xdr:col>
      <xdr:colOff>9525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7381875" y="276225"/>
        <a:ext cx="78676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57150</xdr:rowOff>
    </xdr:from>
    <xdr:to>
      <xdr:col>25</xdr:col>
      <xdr:colOff>47625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7410450" y="57150"/>
        <a:ext cx="78771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133350</xdr:rowOff>
    </xdr:from>
    <xdr:to>
      <xdr:col>25</xdr:col>
      <xdr:colOff>85725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7429500" y="133350"/>
        <a:ext cx="7896225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1</xdr:row>
      <xdr:rowOff>9525</xdr:rowOff>
    </xdr:from>
    <xdr:to>
      <xdr:col>25</xdr:col>
      <xdr:colOff>161925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7610475" y="171450"/>
        <a:ext cx="7791450" cy="799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F22" sqref="F22:G29"/>
    </sheetView>
  </sheetViews>
  <sheetFormatPr defaultColWidth="9.140625" defaultRowHeight="12.75"/>
  <sheetData>
    <row r="21" spans="3:13" ht="12.75">
      <c r="C21" s="7">
        <f>TopPR_Dyn_AR!$B$1</f>
        <v>0</v>
      </c>
      <c r="D21" s="7">
        <f>TopPR_Dyn_AR!$C$1</f>
        <v>0.1</v>
      </c>
      <c r="E21" s="7">
        <f>TopPR_Dyn_AR!$D$1</f>
        <v>0.2</v>
      </c>
      <c r="F21" s="7">
        <f>TopPR_Dyn_AR!$E$1</f>
        <v>0.3</v>
      </c>
      <c r="G21" s="7">
        <f>TopPR_Dyn_AR!$F$1</f>
        <v>0.4</v>
      </c>
      <c r="H21" s="7">
        <f>TopPR_Dyn_AR!$G$1</f>
        <v>0.5</v>
      </c>
      <c r="I21" s="7">
        <f>TopPR_Dyn_AR!$H$1</f>
        <v>0.6</v>
      </c>
      <c r="J21" s="7">
        <f>TopPR_Dyn_AR!$I$1</f>
        <v>0.7</v>
      </c>
      <c r="K21" s="7">
        <f>TopPR_Dyn_AR!$J$1</f>
        <v>0.8</v>
      </c>
      <c r="L21" s="7">
        <f>TopPR_Dyn_AR!$K$1</f>
        <v>0.9</v>
      </c>
      <c r="M21" s="7">
        <f>TopPR_Dyn_AR!$L$1</f>
        <v>1</v>
      </c>
    </row>
    <row r="22" spans="1:13" ht="12.75">
      <c r="A22" s="5"/>
      <c r="B22" s="3" t="s">
        <v>1</v>
      </c>
      <c r="C22">
        <f>COUNT(TopPR_Dyn_AR!$B$2:$B$118)</f>
        <v>76</v>
      </c>
      <c r="D22">
        <f>COUNT(TopPR_Dyn_AR!$C$2:$C$118)</f>
        <v>73</v>
      </c>
      <c r="E22">
        <f>COUNT(TopPR_Dyn_AR!$D$2:$D$118)</f>
        <v>68</v>
      </c>
      <c r="F22">
        <f>COUNT(TopPR_Dyn_AR!$E$2:$E$118)</f>
        <v>64</v>
      </c>
      <c r="G22">
        <f>COUNT(TopPR_Dyn_AR!$F$2:$F$118)</f>
        <v>56</v>
      </c>
      <c r="H22">
        <f>COUNT(TopPR_Dyn_AR!$G$2:$G$118)</f>
        <v>52</v>
      </c>
      <c r="I22">
        <f>COUNT(TopPR_Dyn_AR!$H$2:$H$118)</f>
        <v>37</v>
      </c>
      <c r="J22">
        <f>COUNT(TopPR_Dyn_AR!$I$2:$I$118)</f>
        <v>28</v>
      </c>
      <c r="K22">
        <f>COUNT(TopPR_Dyn_AR!$J$2:$J$118)</f>
        <v>25</v>
      </c>
      <c r="L22">
        <f>COUNT(TopPR_Dyn_AR!$K$2:$K$118)</f>
        <v>13</v>
      </c>
      <c r="M22">
        <f>COUNT(TopPR_Dyn_AR!$L$2:$L$118)</f>
        <v>0</v>
      </c>
    </row>
    <row r="23" spans="1:13" ht="12.75">
      <c r="A23" s="5">
        <f>MIN(C23:M23)</f>
        <v>0</v>
      </c>
      <c r="B23" s="3" t="s">
        <v>2</v>
      </c>
      <c r="C23">
        <f>MIN(TopPR_Dyn_AR!$B$2:$B$118)</f>
        <v>1</v>
      </c>
      <c r="D23">
        <f>MIN(TopPR_Dyn_AR!$C$2:$C$118)</f>
        <v>1</v>
      </c>
      <c r="E23">
        <f>MIN(TopPR_Dyn_AR!$D$2:$D$118)</f>
        <v>1</v>
      </c>
      <c r="F23">
        <f>MIN(TopPR_Dyn_AR!$E$2:$E$118)</f>
        <v>1</v>
      </c>
      <c r="G23">
        <f>MIN(TopPR_Dyn_AR!$F$2:$F$118)</f>
        <v>1</v>
      </c>
      <c r="H23">
        <f>MIN(TopPR_Dyn_AR!$G$2:$G$118)</f>
        <v>1</v>
      </c>
      <c r="I23">
        <f>MIN(TopPR_Dyn_AR!$H$2:$H$118)</f>
        <v>1</v>
      </c>
      <c r="J23">
        <f>MIN(TopPR_Dyn_AR!$I$2:$I$118)</f>
        <v>1</v>
      </c>
      <c r="K23">
        <f>MIN(TopPR_Dyn_AR!$J$2:$J$118)</f>
        <v>1</v>
      </c>
      <c r="L23">
        <f>MIN(TopPR_Dyn_AR!$K$2:$K$118)</f>
        <v>1</v>
      </c>
      <c r="M23">
        <f>MIN(TopPR_Dyn_AR!$L$2:$L$118)</f>
        <v>0</v>
      </c>
    </row>
    <row r="24" spans="1:13" ht="12.75">
      <c r="A24" s="5"/>
      <c r="B24" s="6">
        <v>25</v>
      </c>
      <c r="C24">
        <f>PERCENTILE(TopPR_Dyn_AR!$B$2:$B$118,$B24/100)</f>
        <v>119.75</v>
      </c>
      <c r="D24">
        <f>PERCENTILE(TopPR_Dyn_AR!$C$2:$C$118,$B24/100)</f>
        <v>113</v>
      </c>
      <c r="E24">
        <f>PERCENTILE(TopPR_Dyn_AR!$D$2:$D$118,$B24/100)</f>
        <v>105</v>
      </c>
      <c r="F24">
        <f>PERCENTILE(TopPR_Dyn_AR!$E$2:$E$118,$B24/100)</f>
        <v>102.75</v>
      </c>
      <c r="G24">
        <f>PERCENTILE(TopPR_Dyn_AR!$F$2:$F$118,$B24/100)</f>
        <v>85.75</v>
      </c>
      <c r="H24">
        <f>PERCENTILE(TopPR_Dyn_AR!$G$2:$G$118,$B24/100)</f>
        <v>73</v>
      </c>
      <c r="I24">
        <f>PERCENTILE(TopPR_Dyn_AR!$H$2:$H$118,$B24/100)</f>
        <v>59</v>
      </c>
      <c r="J24">
        <f>PERCENTILE(TopPR_Dyn_AR!$I$2:$I$118,$B24/100)</f>
        <v>46</v>
      </c>
      <c r="K24">
        <f>PERCENTILE(TopPR_Dyn_AR!$J$2:$J$118,$B24/100)</f>
        <v>24</v>
      </c>
      <c r="L24">
        <f>PERCENTILE(TopPR_Dyn_AR!$K$2:$K$118,$B24/100)</f>
        <v>6</v>
      </c>
      <c r="M24" t="e">
        <f>PERCENTILE(TopPR_Dyn_AR!$L$2:$L$118,$B24/100)</f>
        <v>#NUM!</v>
      </c>
    </row>
    <row r="25" spans="1:13" ht="12.75">
      <c r="A25" s="5">
        <f>A27-A23</f>
        <v>4748</v>
      </c>
      <c r="B25" s="3" t="s">
        <v>3</v>
      </c>
      <c r="C25">
        <f>MEDIAN(TopPR_Dyn_AR!$B$2:$B$118)</f>
        <v>324</v>
      </c>
      <c r="D25">
        <f>MEDIAN(TopPR_Dyn_AR!$C$2:$C$118)</f>
        <v>282</v>
      </c>
      <c r="E25">
        <f>MEDIAN(TopPR_Dyn_AR!$D$2:$D$118)</f>
        <v>254.5</v>
      </c>
      <c r="F25">
        <f>MEDIAN(TopPR_Dyn_AR!$E$2:$E$118)</f>
        <v>227</v>
      </c>
      <c r="G25">
        <f>MEDIAN(TopPR_Dyn_AR!$F$2:$F$118)</f>
        <v>201.5</v>
      </c>
      <c r="H25">
        <f>MEDIAN(TopPR_Dyn_AR!$G$2:$G$118)</f>
        <v>160</v>
      </c>
      <c r="I25">
        <f>MEDIAN(TopPR_Dyn_AR!$H$2:$H$118)</f>
        <v>113</v>
      </c>
      <c r="J25">
        <f>MEDIAN(TopPR_Dyn_AR!$I$2:$I$118)</f>
        <v>117</v>
      </c>
      <c r="K25">
        <f>MEDIAN(TopPR_Dyn_AR!$J$2:$J$118)</f>
        <v>71</v>
      </c>
      <c r="L25">
        <f>MEDIAN(TopPR_Dyn_AR!$K$2:$K$118)</f>
        <v>21</v>
      </c>
      <c r="M25" t="e">
        <f>MEDIAN(TopPR_Dyn_AR!$L$2:$L$118)</f>
        <v>#NUM!</v>
      </c>
    </row>
    <row r="26" spans="1:13" ht="12.75">
      <c r="A26" s="5"/>
      <c r="B26" s="6">
        <v>75</v>
      </c>
      <c r="C26">
        <f>PERCENTILE(TopPR_Dyn_AR!$B$2:$B$118,$B26/100)</f>
        <v>623.25</v>
      </c>
      <c r="D26">
        <f>PERCENTILE(TopPR_Dyn_AR!$C$2:$C$118,$B26/100)</f>
        <v>575</v>
      </c>
      <c r="E26">
        <f>PERCENTILE(TopPR_Dyn_AR!$D$2:$D$118,$B26/100)</f>
        <v>508.5</v>
      </c>
      <c r="F26">
        <f>PERCENTILE(TopPR_Dyn_AR!$E$2:$E$118,$B26/100)</f>
        <v>468.75</v>
      </c>
      <c r="G26">
        <f>PERCENTILE(TopPR_Dyn_AR!$F$2:$F$118,$B26/100)</f>
        <v>363.25</v>
      </c>
      <c r="H26">
        <f>PERCENTILE(TopPR_Dyn_AR!$G$2:$G$118,$B26/100)</f>
        <v>283</v>
      </c>
      <c r="I26">
        <f>PERCENTILE(TopPR_Dyn_AR!$H$2:$H$118,$B26/100)</f>
        <v>187</v>
      </c>
      <c r="J26">
        <f>PERCENTILE(TopPR_Dyn_AR!$I$2:$I$118,$B26/100)</f>
        <v>215.75</v>
      </c>
      <c r="K26">
        <f>PERCENTILE(TopPR_Dyn_AR!$J$2:$J$118,$B26/100)</f>
        <v>182</v>
      </c>
      <c r="L26">
        <f>PERCENTILE(TopPR_Dyn_AR!$K$2:$K$118,$B26/100)</f>
        <v>62</v>
      </c>
      <c r="M26" t="e">
        <f>PERCENTILE(TopPR_Dyn_AR!$L$2:$L$118,$B26/100)</f>
        <v>#NUM!</v>
      </c>
    </row>
    <row r="27" spans="1:13" ht="12.75">
      <c r="A27" s="5">
        <f>MAX(C27:M27)</f>
        <v>4748</v>
      </c>
      <c r="B27" s="3" t="s">
        <v>4</v>
      </c>
      <c r="C27">
        <f>MAX(TopPR_Dyn_AR!$B$2:$B$118)</f>
        <v>4748</v>
      </c>
      <c r="D27">
        <f>MAX(TopPR_Dyn_AR!$C$2:$C$118)</f>
        <v>4274</v>
      </c>
      <c r="E27">
        <f>MAX(TopPR_Dyn_AR!$D$2:$D$118)</f>
        <v>3799</v>
      </c>
      <c r="F27">
        <f>MAX(TopPR_Dyn_AR!$E$2:$E$118)</f>
        <v>3329</v>
      </c>
      <c r="G27">
        <f>MAX(TopPR_Dyn_AR!$F$2:$F$118)</f>
        <v>2854</v>
      </c>
      <c r="H27">
        <f>MAX(TopPR_Dyn_AR!$G$2:$G$118)</f>
        <v>2379</v>
      </c>
      <c r="I27">
        <f>MAX(TopPR_Dyn_AR!$H$2:$H$118)</f>
        <v>1918</v>
      </c>
      <c r="J27">
        <f>MAX(TopPR_Dyn_AR!$I$2:$I$118)</f>
        <v>1025</v>
      </c>
      <c r="K27">
        <f>MAX(TopPR_Dyn_AR!$J$2:$J$118)</f>
        <v>674</v>
      </c>
      <c r="L27">
        <f>MAX(TopPR_Dyn_AR!$K$2:$K$118)</f>
        <v>171</v>
      </c>
      <c r="M27">
        <f>MAX(TopPR_Dyn_AR!$L$2:$L$118)</f>
        <v>0</v>
      </c>
    </row>
    <row r="28" spans="1:13" ht="12.75">
      <c r="A28" s="5"/>
      <c r="B28" s="3" t="s">
        <v>5</v>
      </c>
      <c r="C28">
        <f>AVERAGE(TopPR_Dyn_AR!$B$2:$B$118)</f>
        <v>711.2368421052631</v>
      </c>
      <c r="D28">
        <f>AVERAGE(TopPR_Dyn_AR!$C$2:$C$118)</f>
        <v>611.8904109589041</v>
      </c>
      <c r="E28">
        <f>AVERAGE(TopPR_Dyn_AR!$D$2:$D$118)</f>
        <v>558.9852941176471</v>
      </c>
      <c r="F28">
        <f>AVERAGE(TopPR_Dyn_AR!$E$2:$E$118)</f>
        <v>513.21875</v>
      </c>
      <c r="G28">
        <f>AVERAGE(TopPR_Dyn_AR!$F$2:$F$118)</f>
        <v>369.4642857142857</v>
      </c>
      <c r="H28">
        <f>AVERAGE(TopPR_Dyn_AR!$G$2:$G$118)</f>
        <v>315.53846153846155</v>
      </c>
      <c r="I28">
        <f>AVERAGE(TopPR_Dyn_AR!$H$2:$H$118)</f>
        <v>247.94594594594594</v>
      </c>
      <c r="J28">
        <f>AVERAGE(TopPR_Dyn_AR!$I$2:$I$118)</f>
        <v>181.75</v>
      </c>
      <c r="K28">
        <f>AVERAGE(TopPR_Dyn_AR!$J$2:$J$118)</f>
        <v>125.6</v>
      </c>
      <c r="L28">
        <f>AVERAGE(TopPR_Dyn_AR!$K$2:$K$118)</f>
        <v>47.92307692307692</v>
      </c>
      <c r="M28" t="e">
        <f>AVERAGE(TopPR_Dyn_AR!$L$2:$L$118)</f>
        <v>#DIV/0!</v>
      </c>
    </row>
    <row r="29" spans="1:13" ht="12.75">
      <c r="A29" s="5"/>
      <c r="B29" s="3" t="s">
        <v>6</v>
      </c>
      <c r="C29">
        <f>STDEV(TopPR_Dyn_AR!$B$2:$B$118)</f>
        <v>1119.6472881334378</v>
      </c>
      <c r="D29">
        <f>STDEV(TopPR_Dyn_AR!$C$2:$C$118)</f>
        <v>945.1939037050639</v>
      </c>
      <c r="E29">
        <f>STDEV(TopPR_Dyn_AR!$D$2:$D$118)</f>
        <v>868.3371910683369</v>
      </c>
      <c r="F29">
        <f>STDEV(TopPR_Dyn_AR!$E$2:$E$118)</f>
        <v>778.7177590207415</v>
      </c>
      <c r="G29">
        <f>STDEV(TopPR_Dyn_AR!$F$2:$F$118)</f>
        <v>544.5877160930831</v>
      </c>
      <c r="H29">
        <f>STDEV(TopPR_Dyn_AR!$G$2:$G$118)</f>
        <v>471.74766691188034</v>
      </c>
      <c r="I29">
        <f>STDEV(TopPR_Dyn_AR!$H$2:$H$118)</f>
        <v>387.7686127022106</v>
      </c>
      <c r="J29">
        <f>STDEV(TopPR_Dyn_AR!$I$2:$I$118)</f>
        <v>226.62035883176304</v>
      </c>
      <c r="K29">
        <f>STDEV(TopPR_Dyn_AR!$J$2:$J$118)</f>
        <v>160.1912918981553</v>
      </c>
      <c r="L29">
        <f>STDEV(TopPR_Dyn_AR!$K$2:$K$118)</f>
        <v>56.18193888083835</v>
      </c>
      <c r="M29" t="e">
        <f>STDEV(TopPR_Dyn_AR!$L$2:$L$118)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118.75</v>
      </c>
      <c r="D32" s="5">
        <f t="shared" si="1"/>
        <v>112</v>
      </c>
      <c r="E32" s="5">
        <f t="shared" si="1"/>
        <v>104</v>
      </c>
      <c r="F32" s="5">
        <f t="shared" si="1"/>
        <v>101.75</v>
      </c>
      <c r="G32" s="5">
        <f t="shared" si="1"/>
        <v>84.75</v>
      </c>
      <c r="H32" s="5">
        <f t="shared" si="1"/>
        <v>72</v>
      </c>
      <c r="I32" s="5">
        <f t="shared" si="1"/>
        <v>58</v>
      </c>
      <c r="J32" s="5">
        <f t="shared" si="1"/>
        <v>45</v>
      </c>
      <c r="K32" s="5">
        <f t="shared" si="1"/>
        <v>23</v>
      </c>
      <c r="L32" s="5">
        <f t="shared" si="1"/>
        <v>5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204.25</v>
      </c>
      <c r="D33" s="5">
        <f t="shared" si="2"/>
        <v>169</v>
      </c>
      <c r="E33" s="5">
        <f t="shared" si="2"/>
        <v>149.5</v>
      </c>
      <c r="F33" s="5">
        <f t="shared" si="2"/>
        <v>124.25</v>
      </c>
      <c r="G33" s="5">
        <f t="shared" si="2"/>
        <v>115.75</v>
      </c>
      <c r="H33" s="5">
        <f t="shared" si="2"/>
        <v>87</v>
      </c>
      <c r="I33" s="5">
        <f t="shared" si="2"/>
        <v>54</v>
      </c>
      <c r="J33" s="5">
        <f t="shared" si="2"/>
        <v>71</v>
      </c>
      <c r="K33" s="5">
        <f t="shared" si="2"/>
        <v>47</v>
      </c>
      <c r="L33" s="5">
        <f t="shared" si="2"/>
        <v>15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299.25</v>
      </c>
      <c r="D35" s="5">
        <f t="shared" si="4"/>
        <v>293</v>
      </c>
      <c r="E35" s="5">
        <f t="shared" si="4"/>
        <v>254</v>
      </c>
      <c r="F35" s="5">
        <f t="shared" si="4"/>
        <v>241.75</v>
      </c>
      <c r="G35" s="5">
        <f t="shared" si="4"/>
        <v>161.75</v>
      </c>
      <c r="H35" s="5">
        <f t="shared" si="4"/>
        <v>123</v>
      </c>
      <c r="I35" s="5">
        <f t="shared" si="4"/>
        <v>74</v>
      </c>
      <c r="J35" s="5">
        <f t="shared" si="4"/>
        <v>98.75</v>
      </c>
      <c r="K35" s="5">
        <f t="shared" si="4"/>
        <v>111</v>
      </c>
      <c r="L35" s="5">
        <f t="shared" si="4"/>
        <v>41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4124.75</v>
      </c>
      <c r="D36" s="5">
        <f t="shared" si="5"/>
        <v>3699</v>
      </c>
      <c r="E36" s="5">
        <f t="shared" si="5"/>
        <v>3290.5</v>
      </c>
      <c r="F36" s="5">
        <f t="shared" si="5"/>
        <v>2860.25</v>
      </c>
      <c r="G36" s="5">
        <f t="shared" si="5"/>
        <v>2490.75</v>
      </c>
      <c r="H36" s="5">
        <f t="shared" si="5"/>
        <v>2096</v>
      </c>
      <c r="I36" s="5">
        <f t="shared" si="5"/>
        <v>1731</v>
      </c>
      <c r="J36" s="5">
        <f t="shared" si="5"/>
        <v>809.25</v>
      </c>
      <c r="K36" s="5">
        <f t="shared" si="5"/>
        <v>492</v>
      </c>
      <c r="L36" s="5">
        <f t="shared" si="5"/>
        <v>109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118.75</v>
      </c>
      <c r="D44" s="5">
        <f t="shared" si="12"/>
        <v>112</v>
      </c>
      <c r="E44" s="5">
        <f t="shared" si="12"/>
        <v>104</v>
      </c>
      <c r="F44" s="5">
        <f t="shared" si="12"/>
        <v>101.75</v>
      </c>
      <c r="G44" s="5">
        <f t="shared" si="12"/>
        <v>84.75</v>
      </c>
      <c r="H44" s="5">
        <f t="shared" si="12"/>
        <v>72</v>
      </c>
      <c r="I44" s="5">
        <f t="shared" si="12"/>
        <v>58</v>
      </c>
      <c r="J44" s="5">
        <f t="shared" si="12"/>
        <v>45</v>
      </c>
      <c r="K44" s="5">
        <f t="shared" si="12"/>
        <v>23</v>
      </c>
      <c r="L44" s="5">
        <f t="shared" si="12"/>
        <v>5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711.2368421052631</v>
      </c>
      <c r="D45" s="5">
        <f t="shared" si="13"/>
        <v>611.8904109589041</v>
      </c>
      <c r="E45" s="5">
        <f t="shared" si="13"/>
        <v>558.9852941176471</v>
      </c>
      <c r="F45" s="5">
        <f t="shared" si="13"/>
        <v>513.21875</v>
      </c>
      <c r="G45" s="5">
        <f t="shared" si="13"/>
        <v>369.4642857142857</v>
      </c>
      <c r="H45" s="5">
        <f t="shared" si="13"/>
        <v>315.53846153846155</v>
      </c>
      <c r="I45" s="5">
        <f t="shared" si="13"/>
        <v>247.94594594594594</v>
      </c>
      <c r="J45" s="5">
        <f t="shared" si="13"/>
        <v>181.75</v>
      </c>
      <c r="K45" s="5">
        <f t="shared" si="13"/>
        <v>125.6</v>
      </c>
      <c r="L45" s="5">
        <f t="shared" si="13"/>
        <v>47.92307692307692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C43" sqref="C43:M43"/>
    </sheetView>
  </sheetViews>
  <sheetFormatPr defaultColWidth="9.140625" defaultRowHeight="12.75"/>
  <sheetData>
    <row r="21" spans="3:13" ht="12.75">
      <c r="C21" s="7">
        <f>TopHITS_Aut_Dyn_BR!$B$1</f>
        <v>0</v>
      </c>
      <c r="D21" s="7">
        <f>TopHITS_Aut_Dyn_BR!$C$1</f>
        <v>0.1</v>
      </c>
      <c r="E21" s="7">
        <f>TopHITS_Aut_Dyn_BR!$D$1</f>
        <v>0.2</v>
      </c>
      <c r="F21" s="7">
        <f>TopHITS_Aut_Dyn_BR!$E$1</f>
        <v>0.3</v>
      </c>
      <c r="G21" s="7">
        <f>TopHITS_Aut_Dyn_BR!$F$1</f>
        <v>0.4</v>
      </c>
      <c r="H21" s="7">
        <f>TopHITS_Aut_Dyn_BR!$G$1</f>
        <v>0.5</v>
      </c>
      <c r="I21" s="7">
        <f>TopHITS_Aut_Dyn_BR!$H$1</f>
        <v>0.6</v>
      </c>
      <c r="J21" s="7">
        <f>TopHITS_Aut_Dyn_BR!$I$1</f>
        <v>0.7</v>
      </c>
      <c r="K21" s="7">
        <f>TopHITS_Aut_Dyn_BR!$J$1</f>
        <v>0.8</v>
      </c>
      <c r="L21" s="7">
        <f>TopHITS_Aut_Dyn_BR!$K$1</f>
        <v>0.9</v>
      </c>
      <c r="M21" s="7">
        <f>TopHITS_Aut_Dyn_BR!$L$1</f>
        <v>1</v>
      </c>
    </row>
    <row r="22" spans="1:13" ht="12.75">
      <c r="A22" s="5"/>
      <c r="B22" s="3" t="s">
        <v>1</v>
      </c>
      <c r="C22">
        <f>COUNT(TopHITS_Aut_Dyn_BR!$B$2:$B$114)</f>
        <v>39</v>
      </c>
      <c r="D22">
        <f>COUNT(TopHITS_Aut_Dyn_BR!$C$2:$C$114)</f>
        <v>37</v>
      </c>
      <c r="E22">
        <f>COUNT(TopHITS_Aut_Dyn_BR!$D$2:$D$114)</f>
        <v>36</v>
      </c>
      <c r="F22">
        <f>COUNT(TopHITS_Aut_Dyn_BR!$E$2:$E$114)</f>
        <v>30</v>
      </c>
      <c r="G22">
        <f>COUNT(TopHITS_Aut_Dyn_BR!$F$2:$F$114)</f>
        <v>27</v>
      </c>
      <c r="H22">
        <f>COUNT(TopHITS_Aut_Dyn_BR!$G$2:$G$114)</f>
        <v>24</v>
      </c>
      <c r="I22">
        <f>COUNT(TopHITS_Aut_Dyn_BR!$H$2:$H$114)</f>
        <v>17</v>
      </c>
      <c r="J22">
        <f>COUNT(TopHITS_Aut_Dyn_BR!$I$2:$I$114)</f>
        <v>14</v>
      </c>
      <c r="K22">
        <f>COUNT(TopHITS_Aut_Dyn_BR!$J$2:$J$114)</f>
        <v>12</v>
      </c>
      <c r="L22">
        <f>COUNT(TopHITS_Aut_Dyn_BR!$K$2:$K$114)</f>
        <v>7</v>
      </c>
      <c r="M22">
        <f>COUNT(TopHITS_Aut_Dyn_BR!$L$2:$L$114)</f>
        <v>0</v>
      </c>
    </row>
    <row r="23" spans="1:13" ht="12.75">
      <c r="A23" s="5">
        <f>MIN(C23:M23)</f>
        <v>0</v>
      </c>
      <c r="B23" s="3" t="s">
        <v>2</v>
      </c>
      <c r="C23">
        <f>MIN(TopHITS_Aut_Dyn_BR!$B$2:$B$114)</f>
        <v>1</v>
      </c>
      <c r="D23">
        <f>MIN(TopHITS_Aut_Dyn_BR!$C$2:$C$114)</f>
        <v>1</v>
      </c>
      <c r="E23">
        <f>MIN(TopHITS_Aut_Dyn_BR!$D$2:$D$114)</f>
        <v>1</v>
      </c>
      <c r="F23">
        <f>MIN(TopHITS_Aut_Dyn_BR!$E$2:$E$114)</f>
        <v>1</v>
      </c>
      <c r="G23">
        <f>MIN(TopHITS_Aut_Dyn_BR!$F$2:$F$114)</f>
        <v>1</v>
      </c>
      <c r="H23">
        <f>MIN(TopHITS_Aut_Dyn_BR!$G$2:$G$114)</f>
        <v>1</v>
      </c>
      <c r="I23">
        <f>MIN(TopHITS_Aut_Dyn_BR!$H$2:$H$114)</f>
        <v>1</v>
      </c>
      <c r="J23">
        <f>MIN(TopHITS_Aut_Dyn_BR!$I$2:$I$114)</f>
        <v>1</v>
      </c>
      <c r="K23">
        <f>MIN(TopHITS_Aut_Dyn_BR!$J$2:$J$114)</f>
        <v>7</v>
      </c>
      <c r="L23">
        <f>MIN(TopHITS_Aut_Dyn_BR!$K$2:$K$114)</f>
        <v>2</v>
      </c>
      <c r="M23">
        <f>MIN(TopHITS_Aut_Dyn_BR!$L$2:$L$114)</f>
        <v>0</v>
      </c>
    </row>
    <row r="24" spans="1:13" ht="12.75">
      <c r="A24" s="5"/>
      <c r="B24" s="6">
        <v>25</v>
      </c>
      <c r="C24">
        <f>PERCENTILE(TopHITS_Aut_Dyn_BR!$B$2:$B$114,$B24/100)</f>
        <v>63.5</v>
      </c>
      <c r="D24">
        <f>PERCENTILE(TopHITS_Aut_Dyn_BR!$C$2:$C$114,$B24/100)</f>
        <v>39</v>
      </c>
      <c r="E24">
        <f>PERCENTILE(TopHITS_Aut_Dyn_BR!$D$2:$D$114,$B24/100)</f>
        <v>51</v>
      </c>
      <c r="F24">
        <f>PERCENTILE(TopHITS_Aut_Dyn_BR!$E$2:$E$114,$B24/100)</f>
        <v>64</v>
      </c>
      <c r="G24">
        <f>PERCENTILE(TopHITS_Aut_Dyn_BR!$F$2:$F$114,$B24/100)</f>
        <v>49</v>
      </c>
      <c r="H24">
        <f>PERCENTILE(TopHITS_Aut_Dyn_BR!$G$2:$G$114,$B24/100)</f>
        <v>45.75</v>
      </c>
      <c r="I24">
        <f>PERCENTILE(TopHITS_Aut_Dyn_BR!$H$2:$H$114,$B24/100)</f>
        <v>37</v>
      </c>
      <c r="J24">
        <f>PERCENTILE(TopHITS_Aut_Dyn_BR!$I$2:$I$114,$B24/100)</f>
        <v>26</v>
      </c>
      <c r="K24">
        <f>PERCENTILE(TopHITS_Aut_Dyn_BR!$J$2:$J$114,$B24/100)</f>
        <v>17.75</v>
      </c>
      <c r="L24">
        <f>PERCENTILE(TopHITS_Aut_Dyn_BR!$K$2:$K$114,$B24/100)</f>
        <v>12</v>
      </c>
      <c r="M24" t="e">
        <f>PERCENTILE(TopHITS_Aut_Dyn_BR!$L$2:$L$114,$B24/100)</f>
        <v>#NUM!</v>
      </c>
    </row>
    <row r="25" spans="1:13" ht="12.75">
      <c r="A25" s="5">
        <f>A27-A23</f>
        <v>4748</v>
      </c>
      <c r="B25" s="3" t="s">
        <v>3</v>
      </c>
      <c r="C25">
        <f>MEDIAN(TopHITS_Aut_Dyn_BR!$B$2:$B$114)</f>
        <v>191</v>
      </c>
      <c r="D25">
        <f>MEDIAN(TopHITS_Aut_Dyn_BR!$C$2:$C$114)</f>
        <v>161</v>
      </c>
      <c r="E25">
        <f>MEDIAN(TopHITS_Aut_Dyn_BR!$D$2:$D$114)</f>
        <v>162</v>
      </c>
      <c r="F25">
        <f>MEDIAN(TopHITS_Aut_Dyn_BR!$E$2:$E$114)</f>
        <v>132.5</v>
      </c>
      <c r="G25">
        <f>MEDIAN(TopHITS_Aut_Dyn_BR!$F$2:$F$114)</f>
        <v>109</v>
      </c>
      <c r="H25">
        <f>MEDIAN(TopHITS_Aut_Dyn_BR!$G$2:$G$114)</f>
        <v>99</v>
      </c>
      <c r="I25">
        <f>MEDIAN(TopHITS_Aut_Dyn_BR!$H$2:$H$114)</f>
        <v>61</v>
      </c>
      <c r="J25">
        <f>MEDIAN(TopHITS_Aut_Dyn_BR!$I$2:$I$114)</f>
        <v>43</v>
      </c>
      <c r="K25">
        <f>MEDIAN(TopHITS_Aut_Dyn_BR!$J$2:$J$114)</f>
        <v>30.5</v>
      </c>
      <c r="L25">
        <f>MEDIAN(TopHITS_Aut_Dyn_BR!$K$2:$K$114)</f>
        <v>15</v>
      </c>
      <c r="M25" t="e">
        <f>MEDIAN(TopHITS_Aut_Dyn_BR!$L$2:$L$114)</f>
        <v>#NUM!</v>
      </c>
    </row>
    <row r="26" spans="1:13" ht="12.75">
      <c r="A26" s="5"/>
      <c r="B26" s="6">
        <v>75</v>
      </c>
      <c r="C26">
        <f>PERCENTILE(TopHITS_Aut_Dyn_BR!$B$2:$B$114,$B26/100)</f>
        <v>356</v>
      </c>
      <c r="D26">
        <f>PERCENTILE(TopHITS_Aut_Dyn_BR!$C$2:$C$114,$B26/100)</f>
        <v>286</v>
      </c>
      <c r="E26">
        <f>PERCENTILE(TopHITS_Aut_Dyn_BR!$D$2:$D$114,$B26/100)</f>
        <v>243.5</v>
      </c>
      <c r="F26">
        <f>PERCENTILE(TopHITS_Aut_Dyn_BR!$E$2:$E$114,$B26/100)</f>
        <v>200</v>
      </c>
      <c r="G26">
        <f>PERCENTILE(TopHITS_Aut_Dyn_BR!$F$2:$F$114,$B26/100)</f>
        <v>163</v>
      </c>
      <c r="H26">
        <f>PERCENTILE(TopHITS_Aut_Dyn_BR!$G$2:$G$114,$B26/100)</f>
        <v>128.25</v>
      </c>
      <c r="I26">
        <f>PERCENTILE(TopHITS_Aut_Dyn_BR!$H$2:$H$114,$B26/100)</f>
        <v>87</v>
      </c>
      <c r="J26">
        <f>PERCENTILE(TopHITS_Aut_Dyn_BR!$I$2:$I$114,$B26/100)</f>
        <v>64.75</v>
      </c>
      <c r="K26">
        <f>PERCENTILE(TopHITS_Aut_Dyn_BR!$J$2:$J$114,$B26/100)</f>
        <v>52.75</v>
      </c>
      <c r="L26">
        <f>PERCENTILE(TopHITS_Aut_Dyn_BR!$K$2:$K$114,$B26/100)</f>
        <v>23.5</v>
      </c>
      <c r="M26" t="e">
        <f>PERCENTILE(TopHITS_Aut_Dyn_BR!$L$2:$L$114,$B26/100)</f>
        <v>#NUM!</v>
      </c>
    </row>
    <row r="27" spans="1:13" ht="12.75">
      <c r="A27" s="5">
        <f>MAX(C27:M27)</f>
        <v>4748</v>
      </c>
      <c r="B27" s="3" t="s">
        <v>4</v>
      </c>
      <c r="C27">
        <f>MAX(TopHITS_Aut_Dyn_BR!$B$2:$B$114)</f>
        <v>4748</v>
      </c>
      <c r="D27">
        <f>MAX(TopHITS_Aut_Dyn_BR!$C$2:$C$114)</f>
        <v>4265</v>
      </c>
      <c r="E27">
        <f>MAX(TopHITS_Aut_Dyn_BR!$D$2:$D$114)</f>
        <v>3782</v>
      </c>
      <c r="F27">
        <f>MAX(TopHITS_Aut_Dyn_BR!$E$2:$E$114)</f>
        <v>3303</v>
      </c>
      <c r="G27">
        <f>MAX(TopHITS_Aut_Dyn_BR!$F$2:$F$114)</f>
        <v>2823</v>
      </c>
      <c r="H27">
        <f>MAX(TopHITS_Aut_Dyn_BR!$G$2:$G$114)</f>
        <v>927</v>
      </c>
      <c r="I27">
        <f>MAX(TopHITS_Aut_Dyn_BR!$H$2:$H$114)</f>
        <v>713</v>
      </c>
      <c r="J27">
        <f>MAX(TopHITS_Aut_Dyn_BR!$I$2:$I$114)</f>
        <v>527</v>
      </c>
      <c r="K27">
        <f>MAX(TopHITS_Aut_Dyn_BR!$J$2:$J$114)</f>
        <v>371</v>
      </c>
      <c r="L27">
        <f>MAX(TopHITS_Aut_Dyn_BR!$K$2:$K$114)</f>
        <v>187</v>
      </c>
      <c r="M27">
        <f>MAX(TopHITS_Aut_Dyn_BR!$L$2:$L$114)</f>
        <v>0</v>
      </c>
    </row>
    <row r="28" spans="1:13" ht="12.75">
      <c r="A28" s="5"/>
      <c r="B28" s="3" t="s">
        <v>5</v>
      </c>
      <c r="C28">
        <f>AVERAGE(TopHITS_Aut_Dyn_BR!$B$2:$B$114)</f>
        <v>580.1282051282051</v>
      </c>
      <c r="D28">
        <f>AVERAGE(TopHITS_Aut_Dyn_BR!$C$2:$C$114)</f>
        <v>533.2972972972973</v>
      </c>
      <c r="E28">
        <f>AVERAGE(TopHITS_Aut_Dyn_BR!$D$2:$D$114)</f>
        <v>486.8333333333333</v>
      </c>
      <c r="F28">
        <f>AVERAGE(TopHITS_Aut_Dyn_BR!$E$2:$E$114)</f>
        <v>384.2</v>
      </c>
      <c r="G28">
        <f>AVERAGE(TopHITS_Aut_Dyn_BR!$F$2:$F$114)</f>
        <v>252.1851851851852</v>
      </c>
      <c r="H28">
        <f>AVERAGE(TopHITS_Aut_Dyn_BR!$G$2:$G$114)</f>
        <v>138.58333333333334</v>
      </c>
      <c r="I28">
        <f>AVERAGE(TopHITS_Aut_Dyn_BR!$H$2:$H$114)</f>
        <v>100.6470588235294</v>
      </c>
      <c r="J28">
        <f>AVERAGE(TopHITS_Aut_Dyn_BR!$I$2:$I$114)</f>
        <v>80.64285714285714</v>
      </c>
      <c r="K28">
        <f>AVERAGE(TopHITS_Aut_Dyn_BR!$J$2:$J$114)</f>
        <v>62.083333333333336</v>
      </c>
      <c r="L28">
        <f>AVERAGE(TopHITS_Aut_Dyn_BR!$K$2:$K$114)</f>
        <v>39.285714285714285</v>
      </c>
      <c r="M28" t="e">
        <f>AVERAGE(TopHITS_Aut_Dyn_BR!$L$2:$L$114)</f>
        <v>#DIV/0!</v>
      </c>
    </row>
    <row r="29" spans="1:13" ht="12.75">
      <c r="A29" s="5"/>
      <c r="B29" s="3" t="s">
        <v>6</v>
      </c>
      <c r="C29">
        <f>STDEV(TopHITS_Aut_Dyn_BR!$B$2:$B$114)</f>
        <v>1138.470284370243</v>
      </c>
      <c r="D29">
        <f>STDEV(TopHITS_Aut_Dyn_BR!$C$2:$C$114)</f>
        <v>1047.316169625562</v>
      </c>
      <c r="E29">
        <f>STDEV(TopHITS_Aut_Dyn_BR!$D$2:$D$114)</f>
        <v>940.8221480629132</v>
      </c>
      <c r="F29">
        <f>STDEV(TopHITS_Aut_Dyn_BR!$E$2:$E$114)</f>
        <v>827.0679161538275</v>
      </c>
      <c r="G29">
        <f>STDEV(TopHITS_Aut_Dyn_BR!$F$2:$F$114)</f>
        <v>561.6195014308748</v>
      </c>
      <c r="H29">
        <f>STDEV(TopHITS_Aut_Dyn_BR!$G$2:$G$114)</f>
        <v>194.27320893562478</v>
      </c>
      <c r="I29">
        <f>STDEV(TopHITS_Aut_Dyn_BR!$H$2:$H$114)</f>
        <v>161.95791937123306</v>
      </c>
      <c r="J29">
        <f>STDEV(TopHITS_Aut_Dyn_BR!$I$2:$I$114)</f>
        <v>132.89070531997172</v>
      </c>
      <c r="K29">
        <f>STDEV(TopHITS_Aut_Dyn_BR!$J$2:$J$114)</f>
        <v>99.78837455821042</v>
      </c>
      <c r="L29">
        <f>STDEV(TopHITS_Aut_Dyn_BR!$K$2:$K$114)</f>
        <v>65.71076595128658</v>
      </c>
      <c r="M29" t="e">
        <f>STDEV(TopHITS_Aut_Dyn_BR!$L$2:$L$114)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7</v>
      </c>
      <c r="L31" s="5">
        <f t="shared" si="0"/>
        <v>2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62.5</v>
      </c>
      <c r="D32" s="5">
        <f t="shared" si="1"/>
        <v>38</v>
      </c>
      <c r="E32" s="5">
        <f t="shared" si="1"/>
        <v>50</v>
      </c>
      <c r="F32" s="5">
        <f t="shared" si="1"/>
        <v>63</v>
      </c>
      <c r="G32" s="5">
        <f t="shared" si="1"/>
        <v>48</v>
      </c>
      <c r="H32" s="5">
        <f t="shared" si="1"/>
        <v>44.75</v>
      </c>
      <c r="I32" s="5">
        <f t="shared" si="1"/>
        <v>36</v>
      </c>
      <c r="J32" s="5">
        <f t="shared" si="1"/>
        <v>25</v>
      </c>
      <c r="K32" s="5">
        <f t="shared" si="1"/>
        <v>10.75</v>
      </c>
      <c r="L32" s="5">
        <f t="shared" si="1"/>
        <v>10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127.5</v>
      </c>
      <c r="D33" s="5">
        <f t="shared" si="2"/>
        <v>122</v>
      </c>
      <c r="E33" s="5">
        <f t="shared" si="2"/>
        <v>111</v>
      </c>
      <c r="F33" s="5">
        <f t="shared" si="2"/>
        <v>68.5</v>
      </c>
      <c r="G33" s="5">
        <f t="shared" si="2"/>
        <v>60</v>
      </c>
      <c r="H33" s="5">
        <f t="shared" si="2"/>
        <v>53.25</v>
      </c>
      <c r="I33" s="5">
        <f t="shared" si="2"/>
        <v>24</v>
      </c>
      <c r="J33" s="5">
        <f t="shared" si="2"/>
        <v>17</v>
      </c>
      <c r="K33" s="5">
        <f t="shared" si="2"/>
        <v>12.75</v>
      </c>
      <c r="L33" s="5">
        <f t="shared" si="2"/>
        <v>3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165</v>
      </c>
      <c r="D35" s="5">
        <f t="shared" si="4"/>
        <v>125</v>
      </c>
      <c r="E35" s="5">
        <f t="shared" si="4"/>
        <v>81.5</v>
      </c>
      <c r="F35" s="5">
        <f t="shared" si="4"/>
        <v>67.5</v>
      </c>
      <c r="G35" s="5">
        <f t="shared" si="4"/>
        <v>54</v>
      </c>
      <c r="H35" s="5">
        <f t="shared" si="4"/>
        <v>29.25</v>
      </c>
      <c r="I35" s="5">
        <f t="shared" si="4"/>
        <v>26</v>
      </c>
      <c r="J35" s="5">
        <f t="shared" si="4"/>
        <v>21.75</v>
      </c>
      <c r="K35" s="5">
        <f t="shared" si="4"/>
        <v>22.25</v>
      </c>
      <c r="L35" s="5">
        <f t="shared" si="4"/>
        <v>8.5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4392</v>
      </c>
      <c r="D36" s="5">
        <f t="shared" si="5"/>
        <v>3979</v>
      </c>
      <c r="E36" s="5">
        <f t="shared" si="5"/>
        <v>3538.5</v>
      </c>
      <c r="F36" s="5">
        <f t="shared" si="5"/>
        <v>3103</v>
      </c>
      <c r="G36" s="5">
        <f t="shared" si="5"/>
        <v>2660</v>
      </c>
      <c r="H36" s="5">
        <f t="shared" si="5"/>
        <v>798.75</v>
      </c>
      <c r="I36" s="5">
        <f t="shared" si="5"/>
        <v>626</v>
      </c>
      <c r="J36" s="5">
        <f t="shared" si="5"/>
        <v>462.25</v>
      </c>
      <c r="K36" s="5">
        <f t="shared" si="5"/>
        <v>318.25</v>
      </c>
      <c r="L36" s="5">
        <f t="shared" si="5"/>
        <v>163.5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62.5</v>
      </c>
      <c r="D44" s="5">
        <f t="shared" si="12"/>
        <v>38</v>
      </c>
      <c r="E44" s="5">
        <f t="shared" si="12"/>
        <v>50</v>
      </c>
      <c r="F44" s="5">
        <f t="shared" si="12"/>
        <v>63</v>
      </c>
      <c r="G44" s="5">
        <f t="shared" si="12"/>
        <v>48</v>
      </c>
      <c r="H44" s="5">
        <f t="shared" si="12"/>
        <v>44.75</v>
      </c>
      <c r="I44" s="5">
        <f t="shared" si="12"/>
        <v>36</v>
      </c>
      <c r="J44" s="5">
        <f t="shared" si="12"/>
        <v>25</v>
      </c>
      <c r="K44" s="5">
        <f t="shared" si="12"/>
        <v>10.75</v>
      </c>
      <c r="L44" s="5">
        <f t="shared" si="12"/>
        <v>10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580.1282051282051</v>
      </c>
      <c r="D45" s="5">
        <f t="shared" si="13"/>
        <v>533.2972972972973</v>
      </c>
      <c r="E45" s="5">
        <f t="shared" si="13"/>
        <v>486.8333333333333</v>
      </c>
      <c r="F45" s="5">
        <f t="shared" si="13"/>
        <v>384.2</v>
      </c>
      <c r="G45" s="5">
        <f t="shared" si="13"/>
        <v>252.1851851851852</v>
      </c>
      <c r="H45" s="5">
        <f t="shared" si="13"/>
        <v>138.58333333333334</v>
      </c>
      <c r="I45" s="5">
        <f t="shared" si="13"/>
        <v>100.6470588235294</v>
      </c>
      <c r="J45" s="5">
        <f t="shared" si="13"/>
        <v>80.64285714285714</v>
      </c>
      <c r="K45" s="5">
        <f t="shared" si="13"/>
        <v>62.083333333333336</v>
      </c>
      <c r="L45" s="5">
        <f t="shared" si="13"/>
        <v>39.285714285714285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F22" sqref="F22"/>
    </sheetView>
  </sheetViews>
  <sheetFormatPr defaultColWidth="9.140625" defaultRowHeight="12.75"/>
  <sheetData>
    <row r="21" spans="3:13" ht="12.75">
      <c r="C21" s="7">
        <f>BottomHITS_Aut_Dyn_AR!$B$1</f>
        <v>0</v>
      </c>
      <c r="D21" s="7">
        <f>BottomHITS_Aut_Dyn_AR!$C$1</f>
        <v>0.1</v>
      </c>
      <c r="E21" s="7">
        <f>BottomHITS_Aut_Dyn_AR!$D$1</f>
        <v>0.2</v>
      </c>
      <c r="F21" s="7">
        <f>BottomHITS_Aut_Dyn_AR!$E$1</f>
        <v>0.3</v>
      </c>
      <c r="G21" s="7">
        <f>BottomHITS_Aut_Dyn_AR!$F$1</f>
        <v>0.4</v>
      </c>
      <c r="H21" s="7">
        <f>BottomHITS_Aut_Dyn_AR!$G$1</f>
        <v>0.5</v>
      </c>
      <c r="I21" s="7">
        <f>BottomHITS_Aut_Dyn_AR!$H$1</f>
        <v>0.6</v>
      </c>
      <c r="J21" s="7">
        <f>BottomHITS_Aut_Dyn_AR!$I$1</f>
        <v>0.7</v>
      </c>
      <c r="K21" s="7">
        <f>BottomHITS_Aut_Dyn_AR!$J$1</f>
        <v>0.8</v>
      </c>
      <c r="L21" s="7">
        <f>BottomHITS_Aut_Dyn_AR!$K$1</f>
        <v>0.9</v>
      </c>
      <c r="M21" s="7">
        <f>BottomHITS_Aut_Dyn_AR!$L$1</f>
        <v>1</v>
      </c>
    </row>
    <row r="22" spans="1:13" ht="12.75">
      <c r="A22" s="5"/>
      <c r="B22" s="3" t="s">
        <v>1</v>
      </c>
      <c r="C22">
        <f>COUNT(BottomHITS_Aut_Dyn_AR!$B$2:$B$118)</f>
        <v>76</v>
      </c>
      <c r="D22">
        <f>COUNT(BottomHITS_Aut_Dyn_AR!$C$2:$C$118)</f>
        <v>69</v>
      </c>
      <c r="E22">
        <f>COUNT(BottomHITS_Aut_Dyn_AR!$D$2:$D$118)</f>
        <v>59</v>
      </c>
      <c r="F22">
        <f>COUNT(BottomHITS_Aut_Dyn_AR!$E$2:$E$118)</f>
        <v>56</v>
      </c>
      <c r="G22">
        <f>COUNT(BottomHITS_Aut_Dyn_AR!$F$2:$F$118)</f>
        <v>51</v>
      </c>
      <c r="H22">
        <f>COUNT(BottomHITS_Aut_Dyn_AR!$G$2:$G$118)</f>
        <v>38</v>
      </c>
      <c r="I22">
        <f>COUNT(BottomHITS_Aut_Dyn_AR!$H$2:$H$118)</f>
        <v>31</v>
      </c>
      <c r="J22">
        <f>COUNT(BottomHITS_Aut_Dyn_AR!$I$2:$I$118)</f>
        <v>26</v>
      </c>
      <c r="K22">
        <f>COUNT(BottomHITS_Aut_Dyn_AR!$J$2:$J$118)</f>
        <v>10</v>
      </c>
      <c r="L22">
        <f>COUNT(BottomHITS_Aut_Dyn_AR!$K$2:$K$118)</f>
        <v>5</v>
      </c>
      <c r="M22">
        <f>COUNT(BottomHITS_Aut_Dyn_AR!$L$2:$L$118)</f>
        <v>0</v>
      </c>
    </row>
    <row r="23" spans="1:13" ht="12.75">
      <c r="A23" s="5">
        <f>MIN(C23:M23)</f>
        <v>0</v>
      </c>
      <c r="B23" s="3" t="s">
        <v>2</v>
      </c>
      <c r="C23">
        <f>MIN(BottomHITS_Aut_Dyn_AR!$B$2:$B$118)</f>
        <v>1</v>
      </c>
      <c r="D23">
        <f>MIN(BottomHITS_Aut_Dyn_AR!$C$2:$C$118)</f>
        <v>1</v>
      </c>
      <c r="E23">
        <f>MIN(BottomHITS_Aut_Dyn_AR!$D$2:$D$118)</f>
        <v>1</v>
      </c>
      <c r="F23">
        <f>MIN(BottomHITS_Aut_Dyn_AR!$E$2:$E$118)</f>
        <v>1</v>
      </c>
      <c r="G23">
        <f>MIN(BottomHITS_Aut_Dyn_AR!$F$2:$F$118)</f>
        <v>1</v>
      </c>
      <c r="H23">
        <f>MIN(BottomHITS_Aut_Dyn_AR!$G$2:$G$118)</f>
        <v>2</v>
      </c>
      <c r="I23">
        <f>MIN(BottomHITS_Aut_Dyn_AR!$H$2:$H$118)</f>
        <v>2</v>
      </c>
      <c r="J23">
        <f>MIN(BottomHITS_Aut_Dyn_AR!$I$2:$I$118)</f>
        <v>2</v>
      </c>
      <c r="K23">
        <f>MIN(BottomHITS_Aut_Dyn_AR!$J$2:$J$118)</f>
        <v>6</v>
      </c>
      <c r="L23">
        <f>MIN(BottomHITS_Aut_Dyn_AR!$K$2:$K$118)</f>
        <v>2</v>
      </c>
      <c r="M23">
        <f>MIN(BottomHITS_Aut_Dyn_AR!$L$2:$L$118)</f>
        <v>0</v>
      </c>
    </row>
    <row r="24" spans="1:13" ht="12.75">
      <c r="A24" s="5"/>
      <c r="B24" s="6">
        <v>25</v>
      </c>
      <c r="C24">
        <f>PERCENTILE(BottomHITS_Aut_Dyn_AR!$B$2:$B$118,$B24/100)</f>
        <v>119.75</v>
      </c>
      <c r="D24">
        <f>PERCENTILE(BottomHITS_Aut_Dyn_AR!$C$2:$C$118,$B24/100)</f>
        <v>123</v>
      </c>
      <c r="E24">
        <f>PERCENTILE(BottomHITS_Aut_Dyn_AR!$D$2:$D$118,$B24/100)</f>
        <v>98</v>
      </c>
      <c r="F24">
        <f>PERCENTILE(BottomHITS_Aut_Dyn_AR!$E$2:$E$118,$B24/100)</f>
        <v>93.25</v>
      </c>
      <c r="G24">
        <f>PERCENTILE(BottomHITS_Aut_Dyn_AR!$F$2:$F$118,$B24/100)</f>
        <v>79.5</v>
      </c>
      <c r="H24">
        <f>PERCENTILE(BottomHITS_Aut_Dyn_AR!$G$2:$G$118,$B24/100)</f>
        <v>59.5</v>
      </c>
      <c r="I24">
        <f>PERCENTILE(BottomHITS_Aut_Dyn_AR!$H$2:$H$118,$B24/100)</f>
        <v>55</v>
      </c>
      <c r="J24">
        <f>PERCENTILE(BottomHITS_Aut_Dyn_AR!$I$2:$I$118,$B24/100)</f>
        <v>36.5</v>
      </c>
      <c r="K24">
        <f>PERCENTILE(BottomHITS_Aut_Dyn_AR!$J$2:$J$118,$B24/100)</f>
        <v>29</v>
      </c>
      <c r="L24">
        <f>PERCENTILE(BottomHITS_Aut_Dyn_AR!$K$2:$K$118,$B24/100)</f>
        <v>22</v>
      </c>
      <c r="M24" t="e">
        <f>PERCENTILE(BottomHITS_Aut_Dyn_AR!$L$2:$L$118,$B24/100)</f>
        <v>#NUM!</v>
      </c>
    </row>
    <row r="25" spans="1:13" ht="12.75">
      <c r="A25" s="5">
        <f>A27-A23</f>
        <v>4748</v>
      </c>
      <c r="B25" s="3" t="s">
        <v>3</v>
      </c>
      <c r="C25">
        <f>MEDIAN(BottomHITS_Aut_Dyn_AR!$B$2:$B$118)</f>
        <v>324</v>
      </c>
      <c r="D25">
        <f>MEDIAN(BottomHITS_Aut_Dyn_AR!$C$2:$C$118)</f>
        <v>314</v>
      </c>
      <c r="E25">
        <f>MEDIAN(BottomHITS_Aut_Dyn_AR!$D$2:$D$118)</f>
        <v>276</v>
      </c>
      <c r="F25">
        <f>MEDIAN(BottomHITS_Aut_Dyn_AR!$E$2:$E$118)</f>
        <v>250.5</v>
      </c>
      <c r="G25">
        <f>MEDIAN(BottomHITS_Aut_Dyn_AR!$F$2:$F$118)</f>
        <v>215</v>
      </c>
      <c r="H25">
        <f>MEDIAN(BottomHITS_Aut_Dyn_AR!$G$2:$G$118)</f>
        <v>201.5</v>
      </c>
      <c r="I25">
        <f>MEDIAN(BottomHITS_Aut_Dyn_AR!$H$2:$H$118)</f>
        <v>211</v>
      </c>
      <c r="J25">
        <f>MEDIAN(BottomHITS_Aut_Dyn_AR!$I$2:$I$118)</f>
        <v>167.5</v>
      </c>
      <c r="K25">
        <f>MEDIAN(BottomHITS_Aut_Dyn_AR!$J$2:$J$118)</f>
        <v>72</v>
      </c>
      <c r="L25">
        <f>MEDIAN(BottomHITS_Aut_Dyn_AR!$K$2:$K$118)</f>
        <v>114</v>
      </c>
      <c r="M25" t="e">
        <f>MEDIAN(BottomHITS_Aut_Dyn_AR!$L$2:$L$118)</f>
        <v>#NUM!</v>
      </c>
    </row>
    <row r="26" spans="1:13" ht="12.75">
      <c r="A26" s="5"/>
      <c r="B26" s="6">
        <v>75</v>
      </c>
      <c r="C26">
        <f>PERCENTILE(BottomHITS_Aut_Dyn_AR!$B$2:$B$118,$B26/100)</f>
        <v>623.25</v>
      </c>
      <c r="D26">
        <f>PERCENTILE(BottomHITS_Aut_Dyn_AR!$C$2:$C$118,$B26/100)</f>
        <v>552</v>
      </c>
      <c r="E26">
        <f>PERCENTILE(BottomHITS_Aut_Dyn_AR!$D$2:$D$118,$B26/100)</f>
        <v>538.5</v>
      </c>
      <c r="F26">
        <f>PERCENTILE(BottomHITS_Aut_Dyn_AR!$E$2:$E$118,$B26/100)</f>
        <v>539.75</v>
      </c>
      <c r="G26">
        <f>PERCENTILE(BottomHITS_Aut_Dyn_AR!$F$2:$F$118,$B26/100)</f>
        <v>474</v>
      </c>
      <c r="H26">
        <f>PERCENTILE(BottomHITS_Aut_Dyn_AR!$G$2:$G$118,$B26/100)</f>
        <v>433</v>
      </c>
      <c r="I26">
        <f>PERCENTILE(BottomHITS_Aut_Dyn_AR!$H$2:$H$118,$B26/100)</f>
        <v>354.5</v>
      </c>
      <c r="J26">
        <f>PERCENTILE(BottomHITS_Aut_Dyn_AR!$I$2:$I$118,$B26/100)</f>
        <v>291.5</v>
      </c>
      <c r="K26">
        <f>PERCENTILE(BottomHITS_Aut_Dyn_AR!$J$2:$J$118,$B26/100)</f>
        <v>212.25</v>
      </c>
      <c r="L26">
        <f>PERCENTILE(BottomHITS_Aut_Dyn_AR!$K$2:$K$118,$B26/100)</f>
        <v>137</v>
      </c>
      <c r="M26" t="e">
        <f>PERCENTILE(BottomHITS_Aut_Dyn_AR!$L$2:$L$118,$B26/100)</f>
        <v>#NUM!</v>
      </c>
    </row>
    <row r="27" spans="1:13" ht="12.75">
      <c r="A27" s="5">
        <f>MAX(C27:M27)</f>
        <v>4748</v>
      </c>
      <c r="B27" s="3" t="s">
        <v>4</v>
      </c>
      <c r="C27">
        <f>MAX(BottomHITS_Aut_Dyn_AR!$B$2:$B$118)</f>
        <v>4748</v>
      </c>
      <c r="D27">
        <f>MAX(BottomHITS_Aut_Dyn_AR!$C$2:$C$118)</f>
        <v>4279</v>
      </c>
      <c r="E27">
        <f>MAX(BottomHITS_Aut_Dyn_AR!$D$2:$D$118)</f>
        <v>3801</v>
      </c>
      <c r="F27">
        <f>MAX(BottomHITS_Aut_Dyn_AR!$E$2:$E$118)</f>
        <v>3340</v>
      </c>
      <c r="G27">
        <f>MAX(BottomHITS_Aut_Dyn_AR!$F$2:$F$118)</f>
        <v>2868</v>
      </c>
      <c r="H27">
        <f>MAX(BottomHITS_Aut_Dyn_AR!$G$2:$G$118)</f>
        <v>2395</v>
      </c>
      <c r="I27">
        <f>MAX(BottomHITS_Aut_Dyn_AR!$H$2:$H$118)</f>
        <v>1858</v>
      </c>
      <c r="J27">
        <f>MAX(BottomHITS_Aut_Dyn_AR!$I$2:$I$118)</f>
        <v>1340</v>
      </c>
      <c r="K27">
        <f>MAX(BottomHITS_Aut_Dyn_AR!$J$2:$J$118)</f>
        <v>438</v>
      </c>
      <c r="L27">
        <f>MAX(BottomHITS_Aut_Dyn_AR!$K$2:$K$118)</f>
        <v>224</v>
      </c>
      <c r="M27">
        <f>MAX(BottomHITS_Aut_Dyn_AR!$L$2:$L$118)</f>
        <v>0</v>
      </c>
    </row>
    <row r="28" spans="1:13" ht="12.75">
      <c r="A28" s="5"/>
      <c r="B28" s="3" t="s">
        <v>5</v>
      </c>
      <c r="C28">
        <f>AVERAGE(BottomHITS_Aut_Dyn_AR!$B$2:$B$118)</f>
        <v>711.2368421052631</v>
      </c>
      <c r="D28">
        <f>AVERAGE(BottomHITS_Aut_Dyn_AR!$C$2:$C$118)</f>
        <v>665.5652173913044</v>
      </c>
      <c r="E28">
        <f>AVERAGE(BottomHITS_Aut_Dyn_AR!$D$2:$D$118)</f>
        <v>551.8813559322034</v>
      </c>
      <c r="F28">
        <f>AVERAGE(BottomHITS_Aut_Dyn_AR!$E$2:$E$118)</f>
        <v>506.42857142857144</v>
      </c>
      <c r="G28">
        <f>AVERAGE(BottomHITS_Aut_Dyn_AR!$F$2:$F$118)</f>
        <v>445.03921568627453</v>
      </c>
      <c r="H28">
        <f>AVERAGE(BottomHITS_Aut_Dyn_AR!$G$2:$G$118)</f>
        <v>439.7368421052632</v>
      </c>
      <c r="I28">
        <f>AVERAGE(BottomHITS_Aut_Dyn_AR!$H$2:$H$118)</f>
        <v>357.7741935483871</v>
      </c>
      <c r="J28">
        <f>AVERAGE(BottomHITS_Aut_Dyn_AR!$I$2:$I$118)</f>
        <v>249.1153846153846</v>
      </c>
      <c r="K28">
        <f>AVERAGE(BottomHITS_Aut_Dyn_AR!$J$2:$J$118)</f>
        <v>129.2</v>
      </c>
      <c r="L28">
        <f>AVERAGE(BottomHITS_Aut_Dyn_AR!$K$2:$K$118)</f>
        <v>99.8</v>
      </c>
      <c r="M28" t="e">
        <f>AVERAGE(BottomHITS_Aut_Dyn_AR!$L$2:$L$118)</f>
        <v>#DIV/0!</v>
      </c>
    </row>
    <row r="29" spans="1:13" ht="12.75">
      <c r="A29" s="5"/>
      <c r="B29" s="3" t="s">
        <v>6</v>
      </c>
      <c r="C29">
        <f>STDEV(BottomHITS_Aut_Dyn_AR!$B$2:$B$118)</f>
        <v>1119.6472881334378</v>
      </c>
      <c r="D29">
        <f>STDEV(BottomHITS_Aut_Dyn_AR!$C$2:$C$118)</f>
        <v>1040.0046589016245</v>
      </c>
      <c r="E29">
        <f>STDEV(BottomHITS_Aut_Dyn_AR!$D$2:$D$118)</f>
        <v>866.9605066919986</v>
      </c>
      <c r="F29">
        <f>STDEV(BottomHITS_Aut_Dyn_AR!$E$2:$E$118)</f>
        <v>781.178430488029</v>
      </c>
      <c r="G29">
        <f>STDEV(BottomHITS_Aut_Dyn_AR!$F$2:$F$118)</f>
        <v>684.4420489941954</v>
      </c>
      <c r="H29">
        <f>STDEV(BottomHITS_Aut_Dyn_AR!$G$2:$G$118)</f>
        <v>646.1263655258126</v>
      </c>
      <c r="I29">
        <f>STDEV(BottomHITS_Aut_Dyn_AR!$H$2:$H$118)</f>
        <v>480.1860548910474</v>
      </c>
      <c r="J29">
        <f>STDEV(BottomHITS_Aut_Dyn_AR!$I$2:$I$118)</f>
        <v>312.16538269616984</v>
      </c>
      <c r="K29">
        <f>STDEV(BottomHITS_Aut_Dyn_AR!$J$2:$J$118)</f>
        <v>138.85307982820467</v>
      </c>
      <c r="L29">
        <f>STDEV(BottomHITS_Aut_Dyn_AR!$K$2:$K$118)</f>
        <v>90.31721873485698</v>
      </c>
      <c r="M29" t="e">
        <f>STDEV(BottomHITS_Aut_Dyn_AR!$L$2:$L$118)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2</v>
      </c>
      <c r="I31" s="5">
        <f t="shared" si="0"/>
        <v>2</v>
      </c>
      <c r="J31" s="5">
        <f t="shared" si="0"/>
        <v>2</v>
      </c>
      <c r="K31" s="5">
        <f t="shared" si="0"/>
        <v>6</v>
      </c>
      <c r="L31" s="5">
        <f t="shared" si="0"/>
        <v>2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118.75</v>
      </c>
      <c r="D32" s="5">
        <f t="shared" si="1"/>
        <v>122</v>
      </c>
      <c r="E32" s="5">
        <f t="shared" si="1"/>
        <v>97</v>
      </c>
      <c r="F32" s="5">
        <f t="shared" si="1"/>
        <v>92.25</v>
      </c>
      <c r="G32" s="5">
        <f t="shared" si="1"/>
        <v>78.5</v>
      </c>
      <c r="H32" s="5">
        <f t="shared" si="1"/>
        <v>57.5</v>
      </c>
      <c r="I32" s="5">
        <f t="shared" si="1"/>
        <v>53</v>
      </c>
      <c r="J32" s="5">
        <f t="shared" si="1"/>
        <v>34.5</v>
      </c>
      <c r="K32" s="5">
        <f t="shared" si="1"/>
        <v>23</v>
      </c>
      <c r="L32" s="5">
        <f t="shared" si="1"/>
        <v>20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204.25</v>
      </c>
      <c r="D33" s="5">
        <f t="shared" si="2"/>
        <v>191</v>
      </c>
      <c r="E33" s="5">
        <f t="shared" si="2"/>
        <v>178</v>
      </c>
      <c r="F33" s="5">
        <f t="shared" si="2"/>
        <v>157.25</v>
      </c>
      <c r="G33" s="5">
        <f t="shared" si="2"/>
        <v>135.5</v>
      </c>
      <c r="H33" s="5">
        <f t="shared" si="2"/>
        <v>142</v>
      </c>
      <c r="I33" s="5">
        <f t="shared" si="2"/>
        <v>156</v>
      </c>
      <c r="J33" s="5">
        <f t="shared" si="2"/>
        <v>131</v>
      </c>
      <c r="K33" s="5">
        <f t="shared" si="2"/>
        <v>43</v>
      </c>
      <c r="L33" s="5">
        <f t="shared" si="2"/>
        <v>92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299.25</v>
      </c>
      <c r="D35" s="5">
        <f t="shared" si="4"/>
        <v>238</v>
      </c>
      <c r="E35" s="5">
        <f t="shared" si="4"/>
        <v>262.5</v>
      </c>
      <c r="F35" s="5">
        <f t="shared" si="4"/>
        <v>289.25</v>
      </c>
      <c r="G35" s="5">
        <f t="shared" si="4"/>
        <v>259</v>
      </c>
      <c r="H35" s="5">
        <f t="shared" si="4"/>
        <v>231.5</v>
      </c>
      <c r="I35" s="5">
        <f t="shared" si="4"/>
        <v>143.5</v>
      </c>
      <c r="J35" s="5">
        <f t="shared" si="4"/>
        <v>124</v>
      </c>
      <c r="K35" s="5">
        <f t="shared" si="4"/>
        <v>140.25</v>
      </c>
      <c r="L35" s="5">
        <f t="shared" si="4"/>
        <v>23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4124.75</v>
      </c>
      <c r="D36" s="5">
        <f t="shared" si="5"/>
        <v>3727</v>
      </c>
      <c r="E36" s="5">
        <f t="shared" si="5"/>
        <v>3262.5</v>
      </c>
      <c r="F36" s="5">
        <f t="shared" si="5"/>
        <v>2800.25</v>
      </c>
      <c r="G36" s="5">
        <f t="shared" si="5"/>
        <v>2394</v>
      </c>
      <c r="H36" s="5">
        <f t="shared" si="5"/>
        <v>1962</v>
      </c>
      <c r="I36" s="5">
        <f t="shared" si="5"/>
        <v>1503.5</v>
      </c>
      <c r="J36" s="5">
        <f t="shared" si="5"/>
        <v>1048.5</v>
      </c>
      <c r="K36" s="5">
        <f t="shared" si="5"/>
        <v>225.75</v>
      </c>
      <c r="L36" s="5">
        <f t="shared" si="5"/>
        <v>87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118.75</v>
      </c>
      <c r="D44" s="5">
        <f t="shared" si="12"/>
        <v>122</v>
      </c>
      <c r="E44" s="5">
        <f t="shared" si="12"/>
        <v>97</v>
      </c>
      <c r="F44" s="5">
        <f t="shared" si="12"/>
        <v>92.25</v>
      </c>
      <c r="G44" s="5">
        <f t="shared" si="12"/>
        <v>78.5</v>
      </c>
      <c r="H44" s="5">
        <f t="shared" si="12"/>
        <v>57.5</v>
      </c>
      <c r="I44" s="5">
        <f t="shared" si="12"/>
        <v>53</v>
      </c>
      <c r="J44" s="5">
        <f t="shared" si="12"/>
        <v>34.5</v>
      </c>
      <c r="K44" s="5">
        <f t="shared" si="12"/>
        <v>23</v>
      </c>
      <c r="L44" s="5">
        <f t="shared" si="12"/>
        <v>20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711.2368421052631</v>
      </c>
      <c r="D45" s="5">
        <f t="shared" si="13"/>
        <v>665.5652173913044</v>
      </c>
      <c r="E45" s="5">
        <f t="shared" si="13"/>
        <v>551.8813559322034</v>
      </c>
      <c r="F45" s="5">
        <f t="shared" si="13"/>
        <v>506.42857142857144</v>
      </c>
      <c r="G45" s="5">
        <f t="shared" si="13"/>
        <v>445.03921568627453</v>
      </c>
      <c r="H45" s="5">
        <f t="shared" si="13"/>
        <v>439.7368421052632</v>
      </c>
      <c r="I45" s="5">
        <f t="shared" si="13"/>
        <v>357.7741935483871</v>
      </c>
      <c r="J45" s="5">
        <f t="shared" si="13"/>
        <v>249.1153846153846</v>
      </c>
      <c r="K45" s="5">
        <f t="shared" si="13"/>
        <v>129.2</v>
      </c>
      <c r="L45" s="5">
        <f t="shared" si="13"/>
        <v>99.8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C43" sqref="C43:M43"/>
    </sheetView>
  </sheetViews>
  <sheetFormatPr defaultColWidth="9.140625" defaultRowHeight="12.75"/>
  <sheetData>
    <row r="21" spans="3:13" ht="12.75">
      <c r="C21" s="7">
        <f>BottomHITS_Aut_Dyn_BR!$B$1</f>
        <v>0</v>
      </c>
      <c r="D21" s="7">
        <f>BottomHITS_Aut_Dyn_BR!$C$1</f>
        <v>0.1</v>
      </c>
      <c r="E21" s="7">
        <f>BottomHITS_Aut_Dyn_BR!$D$1</f>
        <v>0.2</v>
      </c>
      <c r="F21" s="7">
        <f>BottomHITS_Aut_Dyn_BR!$E$1</f>
        <v>0.3</v>
      </c>
      <c r="G21" s="7">
        <f>BottomHITS_Aut_Dyn_BR!$F$1</f>
        <v>0.4</v>
      </c>
      <c r="H21" s="7">
        <f>BottomHITS_Aut_Dyn_BR!$G$1</f>
        <v>0.5</v>
      </c>
      <c r="I21" s="7">
        <f>BottomHITS_Aut_Dyn_BR!$H$1</f>
        <v>0.6</v>
      </c>
      <c r="J21" s="7">
        <f>BottomHITS_Aut_Dyn_BR!$I$1</f>
        <v>0.7</v>
      </c>
      <c r="K21" s="7">
        <f>BottomHITS_Aut_Dyn_BR!$J$1</f>
        <v>0.8</v>
      </c>
      <c r="L21" s="7">
        <f>BottomHITS_Aut_Dyn_BR!$K$1</f>
        <v>0.9</v>
      </c>
      <c r="M21" s="7">
        <f>BottomHITS_Aut_Dyn_BR!$L$1</f>
        <v>1</v>
      </c>
    </row>
    <row r="22" spans="1:13" ht="12.75">
      <c r="A22" s="5"/>
      <c r="B22" s="3" t="s">
        <v>1</v>
      </c>
      <c r="C22">
        <f>COUNT(BottomHITS_Aut_Dyn_BR!$B$2:$B$114)</f>
        <v>39</v>
      </c>
      <c r="D22">
        <f>COUNT(BottomHITS_Aut_Dyn_BR!$C$2:$C$114)</f>
        <v>35</v>
      </c>
      <c r="E22">
        <f>COUNT(BottomHITS_Aut_Dyn_BR!$D$2:$D$114)</f>
        <v>34</v>
      </c>
      <c r="F22">
        <f>COUNT(BottomHITS_Aut_Dyn_BR!$E$2:$E$114)</f>
        <v>33</v>
      </c>
      <c r="G22">
        <f>COUNT(BottomHITS_Aut_Dyn_BR!$F$2:$F$114)</f>
        <v>32</v>
      </c>
      <c r="H22">
        <f>COUNT(BottomHITS_Aut_Dyn_BR!$G$2:$G$114)</f>
        <v>26</v>
      </c>
      <c r="I22">
        <f>COUNT(BottomHITS_Aut_Dyn_BR!$H$2:$H$114)</f>
        <v>23</v>
      </c>
      <c r="J22">
        <f>COUNT(BottomHITS_Aut_Dyn_BR!$I$2:$I$114)</f>
        <v>19</v>
      </c>
      <c r="K22">
        <f>COUNT(BottomHITS_Aut_Dyn_BR!$J$2:$J$114)</f>
        <v>10</v>
      </c>
      <c r="L22">
        <f>COUNT(BottomHITS_Aut_Dyn_BR!$K$2:$K$114)</f>
        <v>5</v>
      </c>
      <c r="M22">
        <f>COUNT(BottomHITS_Aut_Dyn_BR!$L$2:$L$114)</f>
        <v>0</v>
      </c>
    </row>
    <row r="23" spans="1:13" ht="12.75">
      <c r="A23" s="5">
        <f>MIN(C23:M23)</f>
        <v>0</v>
      </c>
      <c r="B23" s="3" t="s">
        <v>2</v>
      </c>
      <c r="C23">
        <f>MIN(BottomHITS_Aut_Dyn_BR!$B$2:$B$114)</f>
        <v>1</v>
      </c>
      <c r="D23">
        <f>MIN(BottomHITS_Aut_Dyn_BR!$C$2:$C$114)</f>
        <v>1</v>
      </c>
      <c r="E23">
        <f>MIN(BottomHITS_Aut_Dyn_BR!$D$2:$D$114)</f>
        <v>1</v>
      </c>
      <c r="F23">
        <f>MIN(BottomHITS_Aut_Dyn_BR!$E$2:$E$114)</f>
        <v>1</v>
      </c>
      <c r="G23">
        <f>MIN(BottomHITS_Aut_Dyn_BR!$F$2:$F$114)</f>
        <v>1</v>
      </c>
      <c r="H23">
        <f>MIN(BottomHITS_Aut_Dyn_BR!$G$2:$G$114)</f>
        <v>2</v>
      </c>
      <c r="I23">
        <f>MIN(BottomHITS_Aut_Dyn_BR!$H$2:$H$114)</f>
        <v>2</v>
      </c>
      <c r="J23">
        <f>MIN(BottomHITS_Aut_Dyn_BR!$I$2:$I$114)</f>
        <v>2</v>
      </c>
      <c r="K23">
        <f>MIN(BottomHITS_Aut_Dyn_BR!$J$2:$J$114)</f>
        <v>6</v>
      </c>
      <c r="L23">
        <f>MIN(BottomHITS_Aut_Dyn_BR!$K$2:$K$114)</f>
        <v>2</v>
      </c>
      <c r="M23">
        <f>MIN(BottomHITS_Aut_Dyn_BR!$L$2:$L$114)</f>
        <v>0</v>
      </c>
    </row>
    <row r="24" spans="1:13" ht="12.75">
      <c r="A24" s="5"/>
      <c r="B24" s="6">
        <v>25</v>
      </c>
      <c r="C24">
        <f>PERCENTILE(BottomHITS_Aut_Dyn_BR!$B$2:$B$114,$B24/100)</f>
        <v>63.5</v>
      </c>
      <c r="D24">
        <f>PERCENTILE(BottomHITS_Aut_Dyn_BR!$C$2:$C$114,$B24/100)</f>
        <v>54</v>
      </c>
      <c r="E24">
        <f>PERCENTILE(BottomHITS_Aut_Dyn_BR!$D$2:$D$114,$B24/100)</f>
        <v>47.75</v>
      </c>
      <c r="F24">
        <f>PERCENTILE(BottomHITS_Aut_Dyn_BR!$E$2:$E$114,$B24/100)</f>
        <v>49</v>
      </c>
      <c r="G24">
        <f>PERCENTILE(BottomHITS_Aut_Dyn_BR!$F$2:$F$114,$B24/100)</f>
        <v>45.75</v>
      </c>
      <c r="H24">
        <f>PERCENTILE(BottomHITS_Aut_Dyn_BR!$G$2:$G$114,$B24/100)</f>
        <v>41.25</v>
      </c>
      <c r="I24">
        <f>PERCENTILE(BottomHITS_Aut_Dyn_BR!$H$2:$H$114,$B24/100)</f>
        <v>43.5</v>
      </c>
      <c r="J24">
        <f>PERCENTILE(BottomHITS_Aut_Dyn_BR!$I$2:$I$114,$B24/100)</f>
        <v>28.5</v>
      </c>
      <c r="K24">
        <f>PERCENTILE(BottomHITS_Aut_Dyn_BR!$J$2:$J$114,$B24/100)</f>
        <v>29</v>
      </c>
      <c r="L24">
        <f>PERCENTILE(BottomHITS_Aut_Dyn_BR!$K$2:$K$114,$B24/100)</f>
        <v>22</v>
      </c>
      <c r="M24" t="e">
        <f>PERCENTILE(BottomHITS_Aut_Dyn_BR!$L$2:$L$114,$B24/100)</f>
        <v>#NUM!</v>
      </c>
    </row>
    <row r="25" spans="1:13" ht="12.75">
      <c r="A25" s="5">
        <f>A27-A23</f>
        <v>4748</v>
      </c>
      <c r="B25" s="3" t="s">
        <v>3</v>
      </c>
      <c r="C25">
        <f>MEDIAN(BottomHITS_Aut_Dyn_BR!$B$2:$B$114)</f>
        <v>191</v>
      </c>
      <c r="D25">
        <f>MEDIAN(BottomHITS_Aut_Dyn_BR!$C$2:$C$114)</f>
        <v>171</v>
      </c>
      <c r="E25">
        <f>MEDIAN(BottomHITS_Aut_Dyn_BR!$D$2:$D$114)</f>
        <v>180</v>
      </c>
      <c r="F25">
        <f>MEDIAN(BottomHITS_Aut_Dyn_BR!$E$2:$E$114)</f>
        <v>187</v>
      </c>
      <c r="G25">
        <f>MEDIAN(BottomHITS_Aut_Dyn_BR!$F$2:$F$114)</f>
        <v>169</v>
      </c>
      <c r="H25">
        <f>MEDIAN(BottomHITS_Aut_Dyn_BR!$G$2:$G$114)</f>
        <v>142</v>
      </c>
      <c r="I25">
        <f>MEDIAN(BottomHITS_Aut_Dyn_BR!$H$2:$H$114)</f>
        <v>118</v>
      </c>
      <c r="J25">
        <f>MEDIAN(BottomHITS_Aut_Dyn_BR!$I$2:$I$114)</f>
        <v>96</v>
      </c>
      <c r="K25">
        <f>MEDIAN(BottomHITS_Aut_Dyn_BR!$J$2:$J$114)</f>
        <v>72</v>
      </c>
      <c r="L25">
        <f>MEDIAN(BottomHITS_Aut_Dyn_BR!$K$2:$K$114)</f>
        <v>114</v>
      </c>
      <c r="M25" t="e">
        <f>MEDIAN(BottomHITS_Aut_Dyn_BR!$L$2:$L$114)</f>
        <v>#NUM!</v>
      </c>
    </row>
    <row r="26" spans="1:13" ht="12.75">
      <c r="A26" s="5"/>
      <c r="B26" s="6">
        <v>75</v>
      </c>
      <c r="C26">
        <f>PERCENTILE(BottomHITS_Aut_Dyn_BR!$B$2:$B$114,$B26/100)</f>
        <v>356</v>
      </c>
      <c r="D26">
        <f>PERCENTILE(BottomHITS_Aut_Dyn_BR!$C$2:$C$114,$B26/100)</f>
        <v>391</v>
      </c>
      <c r="E26">
        <f>PERCENTILE(BottomHITS_Aut_Dyn_BR!$D$2:$D$114,$B26/100)</f>
        <v>341.25</v>
      </c>
      <c r="F26">
        <f>PERCENTILE(BottomHITS_Aut_Dyn_BR!$E$2:$E$114,$B26/100)</f>
        <v>295</v>
      </c>
      <c r="G26">
        <f>PERCENTILE(BottomHITS_Aut_Dyn_BR!$F$2:$F$114,$B26/100)</f>
        <v>334</v>
      </c>
      <c r="H26">
        <f>PERCENTILE(BottomHITS_Aut_Dyn_BR!$G$2:$G$114,$B26/100)</f>
        <v>519.75</v>
      </c>
      <c r="I26">
        <f>PERCENTILE(BottomHITS_Aut_Dyn_BR!$H$2:$H$114,$B26/100)</f>
        <v>411</v>
      </c>
      <c r="J26">
        <f>PERCENTILE(BottomHITS_Aut_Dyn_BR!$I$2:$I$114,$B26/100)</f>
        <v>288</v>
      </c>
      <c r="K26">
        <f>PERCENTILE(BottomHITS_Aut_Dyn_BR!$J$2:$J$114,$B26/100)</f>
        <v>212.25</v>
      </c>
      <c r="L26">
        <f>PERCENTILE(BottomHITS_Aut_Dyn_BR!$K$2:$K$114,$B26/100)</f>
        <v>137</v>
      </c>
      <c r="M26" t="e">
        <f>PERCENTILE(BottomHITS_Aut_Dyn_BR!$L$2:$L$114,$B26/100)</f>
        <v>#NUM!</v>
      </c>
    </row>
    <row r="27" spans="1:13" ht="12.75">
      <c r="A27" s="5">
        <f>MAX(C27:M27)</f>
        <v>4748</v>
      </c>
      <c r="B27" s="3" t="s">
        <v>4</v>
      </c>
      <c r="C27">
        <f>MAX(BottomHITS_Aut_Dyn_BR!$B$2:$B$114)</f>
        <v>4748</v>
      </c>
      <c r="D27">
        <f>MAX(BottomHITS_Aut_Dyn_BR!$C$2:$C$114)</f>
        <v>4279</v>
      </c>
      <c r="E27">
        <f>MAX(BottomHITS_Aut_Dyn_BR!$D$2:$D$114)</f>
        <v>3801</v>
      </c>
      <c r="F27">
        <f>MAX(BottomHITS_Aut_Dyn_BR!$E$2:$E$114)</f>
        <v>3340</v>
      </c>
      <c r="G27">
        <f>MAX(BottomHITS_Aut_Dyn_BR!$F$2:$F$114)</f>
        <v>2868</v>
      </c>
      <c r="H27">
        <f>MAX(BottomHITS_Aut_Dyn_BR!$G$2:$G$114)</f>
        <v>2395</v>
      </c>
      <c r="I27">
        <f>MAX(BottomHITS_Aut_Dyn_BR!$H$2:$H$114)</f>
        <v>1858</v>
      </c>
      <c r="J27">
        <f>MAX(BottomHITS_Aut_Dyn_BR!$I$2:$I$114)</f>
        <v>1340</v>
      </c>
      <c r="K27">
        <f>MAX(BottomHITS_Aut_Dyn_BR!$J$2:$J$114)</f>
        <v>438</v>
      </c>
      <c r="L27">
        <f>MAX(BottomHITS_Aut_Dyn_BR!$K$2:$K$114)</f>
        <v>224</v>
      </c>
      <c r="M27">
        <f>MAX(BottomHITS_Aut_Dyn_BR!$L$2:$L$114)</f>
        <v>0</v>
      </c>
    </row>
    <row r="28" spans="1:13" ht="12.75">
      <c r="A28" s="5"/>
      <c r="B28" s="3" t="s">
        <v>5</v>
      </c>
      <c r="C28">
        <f>AVERAGE(BottomHITS_Aut_Dyn_BR!$B$2:$B$114)</f>
        <v>580.1282051282051</v>
      </c>
      <c r="D28">
        <f>AVERAGE(BottomHITS_Aut_Dyn_BR!$C$2:$C$114)</f>
        <v>589.2</v>
      </c>
      <c r="E28">
        <f>AVERAGE(BottomHITS_Aut_Dyn_BR!$D$2:$D$114)</f>
        <v>538.6764705882352</v>
      </c>
      <c r="F28">
        <f>AVERAGE(BottomHITS_Aut_Dyn_BR!$E$2:$E$114)</f>
        <v>489.6363636363636</v>
      </c>
      <c r="G28">
        <f>AVERAGE(BottomHITS_Aut_Dyn_BR!$F$2:$F$114)</f>
        <v>435.34375</v>
      </c>
      <c r="H28">
        <f>AVERAGE(BottomHITS_Aut_Dyn_BR!$G$2:$G$114)</f>
        <v>491.65384615384613</v>
      </c>
      <c r="I28">
        <f>AVERAGE(BottomHITS_Aut_Dyn_BR!$H$2:$H$114)</f>
        <v>369.4782608695652</v>
      </c>
      <c r="J28">
        <f>AVERAGE(BottomHITS_Aut_Dyn_BR!$I$2:$I$114)</f>
        <v>252.6315789473684</v>
      </c>
      <c r="K28">
        <f>AVERAGE(BottomHITS_Aut_Dyn_BR!$J$2:$J$114)</f>
        <v>129.2</v>
      </c>
      <c r="L28">
        <f>AVERAGE(BottomHITS_Aut_Dyn_BR!$K$2:$K$114)</f>
        <v>99.8</v>
      </c>
      <c r="M28" t="e">
        <f>AVERAGE(BottomHITS_Aut_Dyn_BR!$L$2:$L$114)</f>
        <v>#DIV/0!</v>
      </c>
    </row>
    <row r="29" spans="1:13" ht="12.75">
      <c r="A29" s="5"/>
      <c r="B29" s="3" t="s">
        <v>6</v>
      </c>
      <c r="C29">
        <f>STDEV(BottomHITS_Aut_Dyn_BR!$B$2:$B$114)</f>
        <v>1138.470284370243</v>
      </c>
      <c r="D29">
        <f>STDEV(BottomHITS_Aut_Dyn_BR!$C$2:$C$114)</f>
        <v>1073.820660894875</v>
      </c>
      <c r="E29">
        <f>STDEV(BottomHITS_Aut_Dyn_BR!$D$2:$D$114)</f>
        <v>970.7080739769992</v>
      </c>
      <c r="F29">
        <f>STDEV(BottomHITS_Aut_Dyn_BR!$E$2:$E$114)</f>
        <v>860.0962452751224</v>
      </c>
      <c r="G29">
        <f>STDEV(BottomHITS_Aut_Dyn_BR!$F$2:$F$114)</f>
        <v>749.3887233401333</v>
      </c>
      <c r="H29">
        <f>STDEV(BottomHITS_Aut_Dyn_BR!$G$2:$G$114)</f>
        <v>771.6257612240635</v>
      </c>
      <c r="I29">
        <f>STDEV(BottomHITS_Aut_Dyn_BR!$H$2:$H$114)</f>
        <v>556.3428365483428</v>
      </c>
      <c r="J29">
        <f>STDEV(BottomHITS_Aut_Dyn_BR!$I$2:$I$114)</f>
        <v>363.4828760335082</v>
      </c>
      <c r="K29">
        <f>STDEV(BottomHITS_Aut_Dyn_BR!$J$2:$J$114)</f>
        <v>138.85307982820467</v>
      </c>
      <c r="L29">
        <f>STDEV(BottomHITS_Aut_Dyn_BR!$K$2:$K$114)</f>
        <v>90.31721873485698</v>
      </c>
      <c r="M29" t="e">
        <f>STDEV(BottomHITS_Aut_Dyn_BR!$L$2:$L$114)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2</v>
      </c>
      <c r="I31" s="5">
        <f t="shared" si="0"/>
        <v>2</v>
      </c>
      <c r="J31" s="5">
        <f t="shared" si="0"/>
        <v>2</v>
      </c>
      <c r="K31" s="5">
        <f t="shared" si="0"/>
        <v>6</v>
      </c>
      <c r="L31" s="5">
        <f t="shared" si="0"/>
        <v>2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62.5</v>
      </c>
      <c r="D32" s="5">
        <f t="shared" si="1"/>
        <v>53</v>
      </c>
      <c r="E32" s="5">
        <f t="shared" si="1"/>
        <v>46.75</v>
      </c>
      <c r="F32" s="5">
        <f t="shared" si="1"/>
        <v>48</v>
      </c>
      <c r="G32" s="5">
        <f t="shared" si="1"/>
        <v>44.75</v>
      </c>
      <c r="H32" s="5">
        <f t="shared" si="1"/>
        <v>39.25</v>
      </c>
      <c r="I32" s="5">
        <f t="shared" si="1"/>
        <v>41.5</v>
      </c>
      <c r="J32" s="5">
        <f t="shared" si="1"/>
        <v>26.5</v>
      </c>
      <c r="K32" s="5">
        <f t="shared" si="1"/>
        <v>23</v>
      </c>
      <c r="L32" s="5">
        <f t="shared" si="1"/>
        <v>20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127.5</v>
      </c>
      <c r="D33" s="5">
        <f t="shared" si="2"/>
        <v>117</v>
      </c>
      <c r="E33" s="5">
        <f t="shared" si="2"/>
        <v>132.25</v>
      </c>
      <c r="F33" s="5">
        <f t="shared" si="2"/>
        <v>138</v>
      </c>
      <c r="G33" s="5">
        <f t="shared" si="2"/>
        <v>123.25</v>
      </c>
      <c r="H33" s="5">
        <f t="shared" si="2"/>
        <v>100.75</v>
      </c>
      <c r="I33" s="5">
        <f t="shared" si="2"/>
        <v>74.5</v>
      </c>
      <c r="J33" s="5">
        <f t="shared" si="2"/>
        <v>67.5</v>
      </c>
      <c r="K33" s="5">
        <f t="shared" si="2"/>
        <v>43</v>
      </c>
      <c r="L33" s="5">
        <f t="shared" si="2"/>
        <v>92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165</v>
      </c>
      <c r="D35" s="5">
        <f t="shared" si="4"/>
        <v>220</v>
      </c>
      <c r="E35" s="5">
        <f t="shared" si="4"/>
        <v>161.25</v>
      </c>
      <c r="F35" s="5">
        <f t="shared" si="4"/>
        <v>108</v>
      </c>
      <c r="G35" s="5">
        <f t="shared" si="4"/>
        <v>165</v>
      </c>
      <c r="H35" s="5">
        <f t="shared" si="4"/>
        <v>377.75</v>
      </c>
      <c r="I35" s="5">
        <f t="shared" si="4"/>
        <v>293</v>
      </c>
      <c r="J35" s="5">
        <f t="shared" si="4"/>
        <v>192</v>
      </c>
      <c r="K35" s="5">
        <f t="shared" si="4"/>
        <v>140.25</v>
      </c>
      <c r="L35" s="5">
        <f t="shared" si="4"/>
        <v>23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4392</v>
      </c>
      <c r="D36" s="5">
        <f t="shared" si="5"/>
        <v>3888</v>
      </c>
      <c r="E36" s="5">
        <f t="shared" si="5"/>
        <v>3459.75</v>
      </c>
      <c r="F36" s="5">
        <f t="shared" si="5"/>
        <v>3045</v>
      </c>
      <c r="G36" s="5">
        <f t="shared" si="5"/>
        <v>2534</v>
      </c>
      <c r="H36" s="5">
        <f t="shared" si="5"/>
        <v>1875.25</v>
      </c>
      <c r="I36" s="5">
        <f t="shared" si="5"/>
        <v>1447</v>
      </c>
      <c r="J36" s="5">
        <f t="shared" si="5"/>
        <v>1052</v>
      </c>
      <c r="K36" s="5">
        <f t="shared" si="5"/>
        <v>225.75</v>
      </c>
      <c r="L36" s="5">
        <f t="shared" si="5"/>
        <v>87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62.5</v>
      </c>
      <c r="D44" s="5">
        <f t="shared" si="12"/>
        <v>53</v>
      </c>
      <c r="E44" s="5">
        <f t="shared" si="12"/>
        <v>46.75</v>
      </c>
      <c r="F44" s="5">
        <f t="shared" si="12"/>
        <v>48</v>
      </c>
      <c r="G44" s="5">
        <f t="shared" si="12"/>
        <v>44.75</v>
      </c>
      <c r="H44" s="5">
        <f t="shared" si="12"/>
        <v>39.25</v>
      </c>
      <c r="I44" s="5">
        <f t="shared" si="12"/>
        <v>41.5</v>
      </c>
      <c r="J44" s="5">
        <f t="shared" si="12"/>
        <v>26.5</v>
      </c>
      <c r="K44" s="5">
        <f t="shared" si="12"/>
        <v>23</v>
      </c>
      <c r="L44" s="5">
        <f t="shared" si="12"/>
        <v>20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580.1282051282051</v>
      </c>
      <c r="D45" s="5">
        <f t="shared" si="13"/>
        <v>589.2</v>
      </c>
      <c r="E45" s="5">
        <f t="shared" si="13"/>
        <v>538.6764705882352</v>
      </c>
      <c r="F45" s="5">
        <f t="shared" si="13"/>
        <v>489.6363636363636</v>
      </c>
      <c r="G45" s="5">
        <f t="shared" si="13"/>
        <v>435.34375</v>
      </c>
      <c r="H45" s="5">
        <f t="shared" si="13"/>
        <v>491.65384615384613</v>
      </c>
      <c r="I45" s="5">
        <f t="shared" si="13"/>
        <v>369.4782608695652</v>
      </c>
      <c r="J45" s="5">
        <f t="shared" si="13"/>
        <v>252.6315789473684</v>
      </c>
      <c r="K45" s="5">
        <f t="shared" si="13"/>
        <v>129.2</v>
      </c>
      <c r="L45" s="5">
        <f t="shared" si="13"/>
        <v>99.8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C43" sqref="C43:M43"/>
    </sheetView>
  </sheetViews>
  <sheetFormatPr defaultColWidth="9.140625" defaultRowHeight="12.75"/>
  <sheetData>
    <row r="21" spans="3:13" ht="12.75">
      <c r="C21" s="7">
        <f>TopHITS_Hub_Dyn_AR!$B$1</f>
        <v>0</v>
      </c>
      <c r="D21" s="7">
        <f>TopHITS_Hub_Dyn_AR!$C$1</f>
        <v>0.1</v>
      </c>
      <c r="E21" s="7">
        <f>TopHITS_Hub_Dyn_AR!$D$1</f>
        <v>0.2</v>
      </c>
      <c r="F21" s="7">
        <f>TopHITS_Hub_Dyn_AR!$E$1</f>
        <v>0.3</v>
      </c>
      <c r="G21" s="7">
        <f>TopHITS_Hub_Dyn_AR!$F$1</f>
        <v>0.4</v>
      </c>
      <c r="H21" s="7">
        <f>TopHITS_Hub_Dyn_AR!$G$1</f>
        <v>0.5</v>
      </c>
      <c r="I21" s="7">
        <f>TopHITS_Hub_Dyn_AR!$H$1</f>
        <v>0.6</v>
      </c>
      <c r="J21" s="7">
        <f>TopHITS_Hub_Dyn_AR!$I$1</f>
        <v>0.7</v>
      </c>
      <c r="K21" s="7">
        <f>TopHITS_Hub_Dyn_AR!$J$1</f>
        <v>0.8</v>
      </c>
      <c r="L21" s="7">
        <f>TopHITS_Hub_Dyn_AR!$K$1</f>
        <v>0.9</v>
      </c>
      <c r="M21" s="7">
        <f>TopHITS_Hub_Dyn_AR!$L$1</f>
        <v>1</v>
      </c>
    </row>
    <row r="22" spans="1:13" ht="12.75">
      <c r="A22" s="5"/>
      <c r="B22" s="3" t="s">
        <v>1</v>
      </c>
      <c r="C22">
        <f>COUNT(TopHITS_Hub_Dyn_AR!$B$2:$B$118)</f>
        <v>76</v>
      </c>
      <c r="D22">
        <f>COUNT(TopHITS_Hub_Dyn_AR!$C$2:$C$118)</f>
        <v>61</v>
      </c>
      <c r="E22">
        <f>COUNT(TopHITS_Hub_Dyn_AR!$D$2:$D$118)</f>
        <v>48</v>
      </c>
      <c r="F22">
        <f>COUNT(TopHITS_Hub_Dyn_AR!$E$2:$E$118)</f>
        <v>36</v>
      </c>
      <c r="G22">
        <f>COUNT(TopHITS_Hub_Dyn_AR!$F$2:$F$118)</f>
        <v>22</v>
      </c>
      <c r="H22">
        <f>COUNT(TopHITS_Hub_Dyn_AR!$G$2:$G$118)</f>
        <v>16</v>
      </c>
      <c r="I22">
        <f>COUNT(TopHITS_Hub_Dyn_AR!$H$2:$H$118)</f>
        <v>10</v>
      </c>
      <c r="J22">
        <f>COUNT(TopHITS_Hub_Dyn_AR!$I$2:$I$118)</f>
        <v>5</v>
      </c>
      <c r="K22">
        <f>COUNT(TopHITS_Hub_Dyn_AR!$J$2:$J$118)</f>
        <v>4</v>
      </c>
      <c r="L22">
        <f>COUNT(TopHITS_Hub_Dyn_AR!$K$2:$K$118)</f>
        <v>1</v>
      </c>
      <c r="M22">
        <f>COUNT(TopHITS_Hub_Dyn_AR!$L$2:$L$118)</f>
        <v>0</v>
      </c>
    </row>
    <row r="23" spans="1:13" ht="12.75">
      <c r="A23" s="5">
        <f>MIN(C23:M23)</f>
        <v>0</v>
      </c>
      <c r="B23" s="3" t="s">
        <v>2</v>
      </c>
      <c r="C23">
        <f>MIN(TopHITS_Hub_Dyn_AR!$B$2:$B$118)</f>
        <v>1</v>
      </c>
      <c r="D23">
        <f>MIN(TopHITS_Hub_Dyn_AR!$C$2:$C$118)</f>
        <v>1</v>
      </c>
      <c r="E23">
        <f>MIN(TopHITS_Hub_Dyn_AR!$D$2:$D$118)</f>
        <v>1</v>
      </c>
      <c r="F23">
        <f>MIN(TopHITS_Hub_Dyn_AR!$E$2:$E$118)</f>
        <v>1</v>
      </c>
      <c r="G23">
        <f>MIN(TopHITS_Hub_Dyn_AR!$F$2:$F$118)</f>
        <v>2</v>
      </c>
      <c r="H23">
        <f>MIN(TopHITS_Hub_Dyn_AR!$G$2:$G$118)</f>
        <v>15</v>
      </c>
      <c r="I23">
        <f>MIN(TopHITS_Hub_Dyn_AR!$H$2:$H$118)</f>
        <v>13</v>
      </c>
      <c r="J23">
        <f>MIN(TopHITS_Hub_Dyn_AR!$I$2:$I$118)</f>
        <v>94</v>
      </c>
      <c r="K23">
        <f>MIN(TopHITS_Hub_Dyn_AR!$J$2:$J$118)</f>
        <v>59</v>
      </c>
      <c r="L23">
        <f>MIN(TopHITS_Hub_Dyn_AR!$K$2:$K$118)</f>
        <v>54</v>
      </c>
      <c r="M23">
        <f>MIN(TopHITS_Hub_Dyn_AR!$L$2:$L$118)</f>
        <v>0</v>
      </c>
    </row>
    <row r="24" spans="1:13" ht="12.75">
      <c r="A24" s="5"/>
      <c r="B24" s="6">
        <v>25</v>
      </c>
      <c r="C24">
        <f>PERCENTILE(TopHITS_Hub_Dyn_AR!$B$2:$B$118,$B24/100)</f>
        <v>119.75</v>
      </c>
      <c r="D24">
        <f>PERCENTILE(TopHITS_Hub_Dyn_AR!$C$2:$C$118,$B24/100)</f>
        <v>109</v>
      </c>
      <c r="E24">
        <f>PERCENTILE(TopHITS_Hub_Dyn_AR!$D$2:$D$118,$B24/100)</f>
        <v>123.5</v>
      </c>
      <c r="F24">
        <f>PERCENTILE(TopHITS_Hub_Dyn_AR!$E$2:$E$118,$B24/100)</f>
        <v>101</v>
      </c>
      <c r="G24">
        <f>PERCENTILE(TopHITS_Hub_Dyn_AR!$F$2:$F$118,$B24/100)</f>
        <v>114.75</v>
      </c>
      <c r="H24">
        <f>PERCENTILE(TopHITS_Hub_Dyn_AR!$G$2:$G$118,$B24/100)</f>
        <v>119</v>
      </c>
      <c r="I24">
        <f>PERCENTILE(TopHITS_Hub_Dyn_AR!$H$2:$H$118,$B24/100)</f>
        <v>102</v>
      </c>
      <c r="J24">
        <f>PERCENTILE(TopHITS_Hub_Dyn_AR!$I$2:$I$118,$B24/100)</f>
        <v>94</v>
      </c>
      <c r="K24">
        <f>PERCENTILE(TopHITS_Hub_Dyn_AR!$J$2:$J$118,$B24/100)</f>
        <v>63.5</v>
      </c>
      <c r="L24">
        <f>PERCENTILE(TopHITS_Hub_Dyn_AR!$K$2:$K$118,$B24/100)</f>
        <v>54</v>
      </c>
      <c r="M24" t="e">
        <f>PERCENTILE(TopHITS_Hub_Dyn_AR!$L$2:$L$118,$B24/100)</f>
        <v>#NUM!</v>
      </c>
    </row>
    <row r="25" spans="1:13" ht="12.75">
      <c r="A25" s="5">
        <f>A27-A23</f>
        <v>4748</v>
      </c>
      <c r="B25" s="3" t="s">
        <v>3</v>
      </c>
      <c r="C25">
        <f>MEDIAN(TopHITS_Hub_Dyn_AR!$B$2:$B$118)</f>
        <v>324</v>
      </c>
      <c r="D25">
        <f>MEDIAN(TopHITS_Hub_Dyn_AR!$C$2:$C$118)</f>
        <v>257</v>
      </c>
      <c r="E25">
        <f>MEDIAN(TopHITS_Hub_Dyn_AR!$D$2:$D$118)</f>
        <v>260</v>
      </c>
      <c r="F25">
        <f>MEDIAN(TopHITS_Hub_Dyn_AR!$E$2:$E$118)</f>
        <v>235</v>
      </c>
      <c r="G25">
        <f>MEDIAN(TopHITS_Hub_Dyn_AR!$F$2:$F$118)</f>
        <v>217</v>
      </c>
      <c r="H25">
        <f>MEDIAN(TopHITS_Hub_Dyn_AR!$G$2:$G$118)</f>
        <v>189</v>
      </c>
      <c r="I25">
        <f>MEDIAN(TopHITS_Hub_Dyn_AR!$H$2:$H$118)</f>
        <v>135</v>
      </c>
      <c r="J25">
        <f>MEDIAN(TopHITS_Hub_Dyn_AR!$I$2:$I$118)</f>
        <v>114</v>
      </c>
      <c r="K25">
        <f>MEDIAN(TopHITS_Hub_Dyn_AR!$J$2:$J$118)</f>
        <v>71.5</v>
      </c>
      <c r="L25">
        <f>MEDIAN(TopHITS_Hub_Dyn_AR!$K$2:$K$118)</f>
        <v>54</v>
      </c>
      <c r="M25" t="e">
        <f>MEDIAN(TopHITS_Hub_Dyn_AR!$L$2:$L$118)</f>
        <v>#NUM!</v>
      </c>
    </row>
    <row r="26" spans="1:13" ht="12.75">
      <c r="A26" s="5"/>
      <c r="B26" s="6">
        <v>75</v>
      </c>
      <c r="C26">
        <f>PERCENTILE(TopHITS_Hub_Dyn_AR!$B$2:$B$118,$B26/100)</f>
        <v>623.25</v>
      </c>
      <c r="D26">
        <f>PERCENTILE(TopHITS_Hub_Dyn_AR!$C$2:$C$118,$B26/100)</f>
        <v>500</v>
      </c>
      <c r="E26">
        <f>PERCENTILE(TopHITS_Hub_Dyn_AR!$D$2:$D$118,$B26/100)</f>
        <v>447.75</v>
      </c>
      <c r="F26">
        <f>PERCENTILE(TopHITS_Hub_Dyn_AR!$E$2:$E$118,$B26/100)</f>
        <v>337.25</v>
      </c>
      <c r="G26">
        <f>PERCENTILE(TopHITS_Hub_Dyn_AR!$F$2:$F$118,$B26/100)</f>
        <v>303.25</v>
      </c>
      <c r="H26">
        <f>PERCENTILE(TopHITS_Hub_Dyn_AR!$G$2:$G$118,$B26/100)</f>
        <v>266.5</v>
      </c>
      <c r="I26">
        <f>PERCENTILE(TopHITS_Hub_Dyn_AR!$H$2:$H$118,$B26/100)</f>
        <v>195</v>
      </c>
      <c r="J26">
        <f>PERCENTILE(TopHITS_Hub_Dyn_AR!$I$2:$I$118,$B26/100)</f>
        <v>177</v>
      </c>
      <c r="K26">
        <f>PERCENTILE(TopHITS_Hub_Dyn_AR!$J$2:$J$118,$B26/100)</f>
        <v>88.25</v>
      </c>
      <c r="L26">
        <f>PERCENTILE(TopHITS_Hub_Dyn_AR!$K$2:$K$118,$B26/100)</f>
        <v>54</v>
      </c>
      <c r="M26" t="e">
        <f>PERCENTILE(TopHITS_Hub_Dyn_AR!$L$2:$L$118,$B26/100)</f>
        <v>#NUM!</v>
      </c>
    </row>
    <row r="27" spans="1:13" ht="12.75">
      <c r="A27" s="5">
        <f>MAX(C27:M27)</f>
        <v>4748</v>
      </c>
      <c r="B27" s="3" t="s">
        <v>4</v>
      </c>
      <c r="C27">
        <f>MAX(TopHITS_Hub_Dyn_AR!$B$2:$B$118)</f>
        <v>4748</v>
      </c>
      <c r="D27">
        <f>MAX(TopHITS_Hub_Dyn_AR!$C$2:$C$118)</f>
        <v>4268</v>
      </c>
      <c r="E27">
        <f>MAX(TopHITS_Hub_Dyn_AR!$D$2:$D$118)</f>
        <v>3788</v>
      </c>
      <c r="F27">
        <f>MAX(TopHITS_Hub_Dyn_AR!$E$2:$E$118)</f>
        <v>3206</v>
      </c>
      <c r="G27">
        <f>MAX(TopHITS_Hub_Dyn_AR!$F$2:$F$118)</f>
        <v>2703</v>
      </c>
      <c r="H27">
        <f>MAX(TopHITS_Hub_Dyn_AR!$G$2:$G$118)</f>
        <v>2154</v>
      </c>
      <c r="I27">
        <f>MAX(TopHITS_Hub_Dyn_AR!$H$2:$H$118)</f>
        <v>1697</v>
      </c>
      <c r="J27">
        <f>MAX(TopHITS_Hub_Dyn_AR!$I$2:$I$118)</f>
        <v>1259</v>
      </c>
      <c r="K27">
        <f>MAX(TopHITS_Hub_Dyn_AR!$J$2:$J$118)</f>
        <v>119</v>
      </c>
      <c r="L27">
        <f>MAX(TopHITS_Hub_Dyn_AR!$K$2:$K$118)</f>
        <v>54</v>
      </c>
      <c r="M27">
        <f>MAX(TopHITS_Hub_Dyn_AR!$L$2:$L$118)</f>
        <v>0</v>
      </c>
    </row>
    <row r="28" spans="1:13" ht="12.75">
      <c r="A28" s="5"/>
      <c r="B28" s="3" t="s">
        <v>5</v>
      </c>
      <c r="C28">
        <f>AVERAGE(TopHITS_Hub_Dyn_AR!$B$2:$B$118)</f>
        <v>711.2368421052631</v>
      </c>
      <c r="D28">
        <f>AVERAGE(TopHITS_Hub_Dyn_AR!$C$2:$C$118)</f>
        <v>661.2459016393443</v>
      </c>
      <c r="E28">
        <f>AVERAGE(TopHITS_Hub_Dyn_AR!$D$2:$D$118)</f>
        <v>620.75</v>
      </c>
      <c r="F28">
        <f>AVERAGE(TopHITS_Hub_Dyn_AR!$E$2:$E$118)</f>
        <v>479.22222222222223</v>
      </c>
      <c r="G28">
        <f>AVERAGE(TopHITS_Hub_Dyn_AR!$F$2:$F$118)</f>
        <v>469.6818181818182</v>
      </c>
      <c r="H28">
        <f>AVERAGE(TopHITS_Hub_Dyn_AR!$G$2:$G$118)</f>
        <v>351.5</v>
      </c>
      <c r="I28">
        <f>AVERAGE(TopHITS_Hub_Dyn_AR!$H$2:$H$118)</f>
        <v>286.7</v>
      </c>
      <c r="J28">
        <f>AVERAGE(TopHITS_Hub_Dyn_AR!$I$2:$I$118)</f>
        <v>347.6</v>
      </c>
      <c r="K28">
        <f>AVERAGE(TopHITS_Hub_Dyn_AR!$J$2:$J$118)</f>
        <v>80.25</v>
      </c>
      <c r="L28">
        <f>AVERAGE(TopHITS_Hub_Dyn_AR!$K$2:$K$118)</f>
        <v>54</v>
      </c>
      <c r="M28" t="e">
        <f>AVERAGE(TopHITS_Hub_Dyn_AR!$L$2:$L$118)</f>
        <v>#DIV/0!</v>
      </c>
    </row>
    <row r="29" spans="1:13" ht="12.75">
      <c r="A29" s="5"/>
      <c r="B29" s="3" t="s">
        <v>6</v>
      </c>
      <c r="C29">
        <f>STDEV(TopHITS_Hub_Dyn_AR!$B$2:$B$118)</f>
        <v>1119.6472881334378</v>
      </c>
      <c r="D29">
        <f>STDEV(TopHITS_Hub_Dyn_AR!$C$2:$C$118)</f>
        <v>1086.0550577777308</v>
      </c>
      <c r="E29">
        <f>STDEV(TopHITS_Hub_Dyn_AR!$D$2:$D$118)</f>
        <v>1021.3384730811547</v>
      </c>
      <c r="F29">
        <f>STDEV(TopHITS_Hub_Dyn_AR!$E$2:$E$118)</f>
        <v>841.9413658278488</v>
      </c>
      <c r="G29">
        <f>STDEV(TopHITS_Hub_Dyn_AR!$F$2:$F$118)</f>
        <v>753.8421829511379</v>
      </c>
      <c r="H29">
        <f>STDEV(TopHITS_Hub_Dyn_AR!$G$2:$G$118)</f>
        <v>529.141694948842</v>
      </c>
      <c r="I29">
        <f>STDEV(TopHITS_Hub_Dyn_AR!$H$2:$H$118)</f>
        <v>500.26927193706837</v>
      </c>
      <c r="J29">
        <f>STDEV(TopHITS_Hub_Dyn_AR!$I$2:$I$118)</f>
        <v>510.6244216642992</v>
      </c>
      <c r="K29">
        <f>STDEV(TopHITS_Hub_Dyn_AR!$J$2:$J$118)</f>
        <v>27.02313823374332</v>
      </c>
      <c r="L29" t="e">
        <f>STDEV(TopHITS_Hub_Dyn_AR!$K$2:$K$118)</f>
        <v>#DIV/0!</v>
      </c>
      <c r="M29" t="e">
        <f>STDEV(TopHITS_Hub_Dyn_AR!$L$2:$L$118)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2</v>
      </c>
      <c r="H31" s="5">
        <f t="shared" si="0"/>
        <v>15</v>
      </c>
      <c r="I31" s="5">
        <f t="shared" si="0"/>
        <v>13</v>
      </c>
      <c r="J31" s="5">
        <f t="shared" si="0"/>
        <v>94</v>
      </c>
      <c r="K31" s="5">
        <f t="shared" si="0"/>
        <v>59</v>
      </c>
      <c r="L31" s="5">
        <f t="shared" si="0"/>
        <v>54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118.75</v>
      </c>
      <c r="D32" s="5">
        <f t="shared" si="1"/>
        <v>108</v>
      </c>
      <c r="E32" s="5">
        <f t="shared" si="1"/>
        <v>122.5</v>
      </c>
      <c r="F32" s="5">
        <f t="shared" si="1"/>
        <v>100</v>
      </c>
      <c r="G32" s="5">
        <f t="shared" si="1"/>
        <v>112.75</v>
      </c>
      <c r="H32" s="5">
        <f t="shared" si="1"/>
        <v>104</v>
      </c>
      <c r="I32" s="5">
        <f t="shared" si="1"/>
        <v>89</v>
      </c>
      <c r="J32" s="5">
        <f t="shared" si="1"/>
        <v>0</v>
      </c>
      <c r="K32" s="5">
        <f t="shared" si="1"/>
        <v>4.5</v>
      </c>
      <c r="L32" s="5">
        <f t="shared" si="1"/>
        <v>0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204.25</v>
      </c>
      <c r="D33" s="5">
        <f t="shared" si="2"/>
        <v>148</v>
      </c>
      <c r="E33" s="5">
        <f t="shared" si="2"/>
        <v>136.5</v>
      </c>
      <c r="F33" s="5">
        <f t="shared" si="2"/>
        <v>134</v>
      </c>
      <c r="G33" s="5">
        <f t="shared" si="2"/>
        <v>102.25</v>
      </c>
      <c r="H33" s="5">
        <f t="shared" si="2"/>
        <v>70</v>
      </c>
      <c r="I33" s="5">
        <f t="shared" si="2"/>
        <v>33</v>
      </c>
      <c r="J33" s="5">
        <f t="shared" si="2"/>
        <v>20</v>
      </c>
      <c r="K33" s="5">
        <f t="shared" si="2"/>
        <v>8</v>
      </c>
      <c r="L33" s="5">
        <f t="shared" si="2"/>
        <v>0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299.25</v>
      </c>
      <c r="D35" s="5">
        <f t="shared" si="4"/>
        <v>243</v>
      </c>
      <c r="E35" s="5">
        <f t="shared" si="4"/>
        <v>187.75</v>
      </c>
      <c r="F35" s="5">
        <f t="shared" si="4"/>
        <v>102.25</v>
      </c>
      <c r="G35" s="5">
        <f t="shared" si="4"/>
        <v>86.25</v>
      </c>
      <c r="H35" s="5">
        <f t="shared" si="4"/>
        <v>77.5</v>
      </c>
      <c r="I35" s="5">
        <f t="shared" si="4"/>
        <v>60</v>
      </c>
      <c r="J35" s="5">
        <f t="shared" si="4"/>
        <v>63</v>
      </c>
      <c r="K35" s="5">
        <f t="shared" si="4"/>
        <v>16.75</v>
      </c>
      <c r="L35" s="5">
        <f t="shared" si="4"/>
        <v>0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4124.75</v>
      </c>
      <c r="D36" s="5">
        <f t="shared" si="5"/>
        <v>3768</v>
      </c>
      <c r="E36" s="5">
        <f t="shared" si="5"/>
        <v>3340.25</v>
      </c>
      <c r="F36" s="5">
        <f t="shared" si="5"/>
        <v>2868.75</v>
      </c>
      <c r="G36" s="5">
        <f t="shared" si="5"/>
        <v>2399.75</v>
      </c>
      <c r="H36" s="5">
        <f t="shared" si="5"/>
        <v>1887.5</v>
      </c>
      <c r="I36" s="5">
        <f t="shared" si="5"/>
        <v>1502</v>
      </c>
      <c r="J36" s="5">
        <f t="shared" si="5"/>
        <v>1082</v>
      </c>
      <c r="K36" s="5">
        <f t="shared" si="5"/>
        <v>30.75</v>
      </c>
      <c r="L36" s="5">
        <f t="shared" si="5"/>
        <v>0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118.75</v>
      </c>
      <c r="D44" s="5">
        <f t="shared" si="12"/>
        <v>108</v>
      </c>
      <c r="E44" s="5">
        <f t="shared" si="12"/>
        <v>122.5</v>
      </c>
      <c r="F44" s="5">
        <f t="shared" si="12"/>
        <v>100</v>
      </c>
      <c r="G44" s="5">
        <f t="shared" si="12"/>
        <v>112.75</v>
      </c>
      <c r="H44" s="5">
        <f t="shared" si="12"/>
        <v>104</v>
      </c>
      <c r="I44" s="5">
        <f t="shared" si="12"/>
        <v>89</v>
      </c>
      <c r="J44" s="5">
        <f t="shared" si="12"/>
        <v>0</v>
      </c>
      <c r="K44" s="5">
        <f t="shared" si="12"/>
        <v>4.5</v>
      </c>
      <c r="L44" s="5">
        <f t="shared" si="12"/>
        <v>0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711.2368421052631</v>
      </c>
      <c r="D45" s="5">
        <f t="shared" si="13"/>
        <v>661.2459016393443</v>
      </c>
      <c r="E45" s="5">
        <f t="shared" si="13"/>
        <v>620.75</v>
      </c>
      <c r="F45" s="5">
        <f t="shared" si="13"/>
        <v>479.22222222222223</v>
      </c>
      <c r="G45" s="5">
        <f t="shared" si="13"/>
        <v>469.6818181818182</v>
      </c>
      <c r="H45" s="5">
        <f t="shared" si="13"/>
        <v>351.5</v>
      </c>
      <c r="I45" s="5">
        <f t="shared" si="13"/>
        <v>286.7</v>
      </c>
      <c r="J45" s="5">
        <f t="shared" si="13"/>
        <v>347.6</v>
      </c>
      <c r="K45" s="5">
        <f t="shared" si="13"/>
        <v>80.25</v>
      </c>
      <c r="L45" s="5">
        <f t="shared" si="13"/>
        <v>54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E29" sqref="E29"/>
    </sheetView>
  </sheetViews>
  <sheetFormatPr defaultColWidth="9.140625" defaultRowHeight="12.75"/>
  <sheetData>
    <row r="21" spans="3:13" ht="12.75">
      <c r="C21" s="7">
        <f>TopHITS_Hub_Dyn_BR!$B$1</f>
        <v>0</v>
      </c>
      <c r="D21" s="7">
        <f>TopHITS_Hub_Dyn_BR!$C$1</f>
        <v>0.1</v>
      </c>
      <c r="E21" s="7">
        <f>TopHITS_Hub_Dyn_BR!$D$1</f>
        <v>0.2</v>
      </c>
      <c r="F21" s="7">
        <f>TopHITS_Hub_Dyn_BR!$E$1</f>
        <v>0.3</v>
      </c>
      <c r="G21" s="7">
        <f>TopHITS_Hub_Dyn_BR!$F$1</f>
        <v>0.4</v>
      </c>
      <c r="H21" s="7">
        <f>TopHITS_Hub_Dyn_BR!$G$1</f>
        <v>0.5</v>
      </c>
      <c r="I21" s="7">
        <f>TopHITS_Hub_Dyn_BR!$H$1</f>
        <v>0.6</v>
      </c>
      <c r="J21" s="7">
        <f>TopHITS_Hub_Dyn_BR!$I$1</f>
        <v>0.7</v>
      </c>
      <c r="K21" s="7">
        <f>TopHITS_Hub_Dyn_BR!$J$1</f>
        <v>0.8</v>
      </c>
      <c r="L21" s="7">
        <f>TopHITS_Hub_Dyn_BR!$K$1</f>
        <v>0.9</v>
      </c>
      <c r="M21" s="7">
        <f>TopHITS_Hub_Dyn_BR!$L$1</f>
        <v>1</v>
      </c>
    </row>
    <row r="22" spans="1:13" ht="12.75">
      <c r="A22" s="5"/>
      <c r="B22" s="3" t="s">
        <v>1</v>
      </c>
      <c r="C22">
        <f>COUNT(TopHITS_Hub_Dyn_BR!$B$2:$B$114)</f>
        <v>39</v>
      </c>
      <c r="D22">
        <f>COUNT(TopHITS_Hub_Dyn_BR!$C$2:$C$114)</f>
        <v>31</v>
      </c>
      <c r="E22">
        <f>COUNT(TopHITS_Hub_Dyn_BR!$D$2:$D$114)</f>
        <v>24</v>
      </c>
      <c r="F22">
        <f>COUNT(TopHITS_Hub_Dyn_BR!$E$2:$E$114)</f>
        <v>20</v>
      </c>
      <c r="G22">
        <f>COUNT(TopHITS_Hub_Dyn_BR!$F$2:$F$114)</f>
        <v>14</v>
      </c>
      <c r="H22">
        <f>COUNT(TopHITS_Hub_Dyn_BR!$G$2:$G$114)</f>
        <v>10</v>
      </c>
      <c r="I22">
        <f>COUNT(TopHITS_Hub_Dyn_BR!$H$2:$H$114)</f>
        <v>7</v>
      </c>
      <c r="J22">
        <f>COUNT(TopHITS_Hub_Dyn_BR!$I$2:$I$114)</f>
        <v>4</v>
      </c>
      <c r="K22">
        <f>COUNT(TopHITS_Hub_Dyn_BR!$J$2:$J$114)</f>
        <v>3</v>
      </c>
      <c r="L22">
        <f>COUNT(TopHITS_Hub_Dyn_BR!$K$2:$K$114)</f>
        <v>1</v>
      </c>
      <c r="M22">
        <f>COUNT(TopHITS_Hub_Dyn_BR!$L$2:$L$114)</f>
        <v>0</v>
      </c>
    </row>
    <row r="23" spans="1:13" ht="12.75">
      <c r="A23" s="5">
        <f>MIN(C23:M23)</f>
        <v>0</v>
      </c>
      <c r="B23" s="3" t="s">
        <v>2</v>
      </c>
      <c r="C23">
        <f>MIN(TopHITS_Hub_Dyn_BR!$B$2:$B$114)</f>
        <v>1</v>
      </c>
      <c r="D23">
        <f>MIN(TopHITS_Hub_Dyn_BR!$C$2:$C$114)</f>
        <v>1</v>
      </c>
      <c r="E23">
        <f>MIN(TopHITS_Hub_Dyn_BR!$D$2:$D$114)</f>
        <v>1</v>
      </c>
      <c r="F23">
        <f>MIN(TopHITS_Hub_Dyn_BR!$E$2:$E$114)</f>
        <v>1</v>
      </c>
      <c r="G23">
        <f>MIN(TopHITS_Hub_Dyn_BR!$F$2:$F$114)</f>
        <v>2</v>
      </c>
      <c r="H23">
        <f>MIN(TopHITS_Hub_Dyn_BR!$G$2:$G$114)</f>
        <v>15</v>
      </c>
      <c r="I23">
        <f>MIN(TopHITS_Hub_Dyn_BR!$H$2:$H$114)</f>
        <v>13</v>
      </c>
      <c r="J23">
        <f>MIN(TopHITS_Hub_Dyn_BR!$I$2:$I$114)</f>
        <v>94</v>
      </c>
      <c r="K23">
        <f>MIN(TopHITS_Hub_Dyn_BR!$J$2:$J$114)</f>
        <v>59</v>
      </c>
      <c r="L23">
        <f>MIN(TopHITS_Hub_Dyn_BR!$K$2:$K$114)</f>
        <v>54</v>
      </c>
      <c r="M23">
        <f>MIN(TopHITS_Hub_Dyn_BR!$L$2:$L$114)</f>
        <v>0</v>
      </c>
    </row>
    <row r="24" spans="1:13" ht="12.75">
      <c r="A24" s="5"/>
      <c r="B24" s="6">
        <v>25</v>
      </c>
      <c r="C24">
        <f>PERCENTILE(TopHITS_Hub_Dyn_BR!$B$2:$B$114,$B24/100)</f>
        <v>63.5</v>
      </c>
      <c r="D24">
        <f>PERCENTILE(TopHITS_Hub_Dyn_BR!$C$2:$C$114,$B24/100)</f>
        <v>50</v>
      </c>
      <c r="E24">
        <f>PERCENTILE(TopHITS_Hub_Dyn_BR!$D$2:$D$114,$B24/100)</f>
        <v>70</v>
      </c>
      <c r="F24">
        <f>PERCENTILE(TopHITS_Hub_Dyn_BR!$E$2:$E$114,$B24/100)</f>
        <v>56.5</v>
      </c>
      <c r="G24">
        <f>PERCENTILE(TopHITS_Hub_Dyn_BR!$F$2:$F$114,$B24/100)</f>
        <v>92.75</v>
      </c>
      <c r="H24">
        <f>PERCENTILE(TopHITS_Hub_Dyn_BR!$G$2:$G$114,$B24/100)</f>
        <v>97</v>
      </c>
      <c r="I24">
        <f>PERCENTILE(TopHITS_Hub_Dyn_BR!$H$2:$H$114,$B24/100)</f>
        <v>73</v>
      </c>
      <c r="J24">
        <f>PERCENTILE(TopHITS_Hub_Dyn_BR!$I$2:$I$114,$B24/100)</f>
        <v>94</v>
      </c>
      <c r="K24">
        <f>PERCENTILE(TopHITS_Hub_Dyn_BR!$J$2:$J$114,$B24/100)</f>
        <v>62</v>
      </c>
      <c r="L24">
        <f>PERCENTILE(TopHITS_Hub_Dyn_BR!$K$2:$K$114,$B24/100)</f>
        <v>54</v>
      </c>
      <c r="M24" t="e">
        <f>PERCENTILE(TopHITS_Hub_Dyn_BR!$L$2:$L$114,$B24/100)</f>
        <v>#NUM!</v>
      </c>
    </row>
    <row r="25" spans="1:13" ht="12.75">
      <c r="A25" s="5">
        <f>A27-A23</f>
        <v>4748</v>
      </c>
      <c r="B25" s="3" t="s">
        <v>3</v>
      </c>
      <c r="C25">
        <f>MEDIAN(TopHITS_Hub_Dyn_BR!$B$2:$B$114)</f>
        <v>191</v>
      </c>
      <c r="D25">
        <f>MEDIAN(TopHITS_Hub_Dyn_BR!$C$2:$C$114)</f>
        <v>172</v>
      </c>
      <c r="E25">
        <f>MEDIAN(TopHITS_Hub_Dyn_BR!$D$2:$D$114)</f>
        <v>143.5</v>
      </c>
      <c r="F25">
        <f>MEDIAN(TopHITS_Hub_Dyn_BR!$E$2:$E$114)</f>
        <v>109</v>
      </c>
      <c r="G25">
        <f>MEDIAN(TopHITS_Hub_Dyn_BR!$F$2:$F$114)</f>
        <v>193.5</v>
      </c>
      <c r="H25">
        <f>MEDIAN(TopHITS_Hub_Dyn_BR!$G$2:$G$114)</f>
        <v>196.5</v>
      </c>
      <c r="I25">
        <f>MEDIAN(TopHITS_Hub_Dyn_BR!$H$2:$H$114)</f>
        <v>133</v>
      </c>
      <c r="J25">
        <f>MEDIAN(TopHITS_Hub_Dyn_BR!$I$2:$I$114)</f>
        <v>104</v>
      </c>
      <c r="K25">
        <f>MEDIAN(TopHITS_Hub_Dyn_BR!$J$2:$J$114)</f>
        <v>65</v>
      </c>
      <c r="L25">
        <f>MEDIAN(TopHITS_Hub_Dyn_BR!$K$2:$K$114)</f>
        <v>54</v>
      </c>
      <c r="M25" t="e">
        <f>MEDIAN(TopHITS_Hub_Dyn_BR!$L$2:$L$114)</f>
        <v>#NUM!</v>
      </c>
    </row>
    <row r="26" spans="1:13" ht="12.75">
      <c r="A26" s="5"/>
      <c r="B26" s="6">
        <v>75</v>
      </c>
      <c r="C26">
        <f>PERCENTILE(TopHITS_Hub_Dyn_BR!$B$2:$B$114,$B26/100)</f>
        <v>356</v>
      </c>
      <c r="D26">
        <f>PERCENTILE(TopHITS_Hub_Dyn_BR!$C$2:$C$114,$B26/100)</f>
        <v>342</v>
      </c>
      <c r="E26">
        <f>PERCENTILE(TopHITS_Hub_Dyn_BR!$D$2:$D$114,$B26/100)</f>
        <v>275</v>
      </c>
      <c r="F26">
        <f>PERCENTILE(TopHITS_Hub_Dyn_BR!$E$2:$E$114,$B26/100)</f>
        <v>227.5</v>
      </c>
      <c r="G26">
        <f>PERCENTILE(TopHITS_Hub_Dyn_BR!$F$2:$F$114,$B26/100)</f>
        <v>269</v>
      </c>
      <c r="H26">
        <f>PERCENTILE(TopHITS_Hub_Dyn_BR!$G$2:$G$114,$B26/100)</f>
        <v>251</v>
      </c>
      <c r="I26">
        <f>PERCENTILE(TopHITS_Hub_Dyn_BR!$H$2:$H$114,$B26/100)</f>
        <v>170.5</v>
      </c>
      <c r="J26">
        <f>PERCENTILE(TopHITS_Hub_Dyn_BR!$I$2:$I$114,$B26/100)</f>
        <v>400.25</v>
      </c>
      <c r="K26">
        <f>PERCENTILE(TopHITS_Hub_Dyn_BR!$J$2:$J$114,$B26/100)</f>
        <v>71.5</v>
      </c>
      <c r="L26">
        <f>PERCENTILE(TopHITS_Hub_Dyn_BR!$K$2:$K$114,$B26/100)</f>
        <v>54</v>
      </c>
      <c r="M26" t="e">
        <f>PERCENTILE(TopHITS_Hub_Dyn_BR!$L$2:$L$114,$B26/100)</f>
        <v>#NUM!</v>
      </c>
    </row>
    <row r="27" spans="1:13" ht="12.75">
      <c r="A27" s="5">
        <f>MAX(C27:M27)</f>
        <v>4748</v>
      </c>
      <c r="B27" s="3" t="s">
        <v>4</v>
      </c>
      <c r="C27">
        <f>MAX(TopHITS_Hub_Dyn_BR!$B$2:$B$114)</f>
        <v>4748</v>
      </c>
      <c r="D27">
        <f>MAX(TopHITS_Hub_Dyn_BR!$C$2:$C$114)</f>
        <v>4268</v>
      </c>
      <c r="E27">
        <f>MAX(TopHITS_Hub_Dyn_BR!$D$2:$D$114)</f>
        <v>3788</v>
      </c>
      <c r="F27">
        <f>MAX(TopHITS_Hub_Dyn_BR!$E$2:$E$114)</f>
        <v>3206</v>
      </c>
      <c r="G27">
        <f>MAX(TopHITS_Hub_Dyn_BR!$F$2:$F$114)</f>
        <v>2703</v>
      </c>
      <c r="H27">
        <f>MAX(TopHITS_Hub_Dyn_BR!$G$2:$G$114)</f>
        <v>969</v>
      </c>
      <c r="I27">
        <f>MAX(TopHITS_Hub_Dyn_BR!$H$2:$H$114)</f>
        <v>1697</v>
      </c>
      <c r="J27">
        <f>MAX(TopHITS_Hub_Dyn_BR!$I$2:$I$114)</f>
        <v>1259</v>
      </c>
      <c r="K27">
        <f>MAX(TopHITS_Hub_Dyn_BR!$J$2:$J$114)</f>
        <v>78</v>
      </c>
      <c r="L27">
        <f>MAX(TopHITS_Hub_Dyn_BR!$K$2:$K$114)</f>
        <v>54</v>
      </c>
      <c r="M27">
        <f>MAX(TopHITS_Hub_Dyn_BR!$L$2:$L$114)</f>
        <v>0</v>
      </c>
    </row>
    <row r="28" spans="1:13" ht="12.75">
      <c r="A28" s="5"/>
      <c r="B28" s="3" t="s">
        <v>5</v>
      </c>
      <c r="C28">
        <f>AVERAGE(TopHITS_Hub_Dyn_BR!$B$2:$B$114)</f>
        <v>580.1282051282051</v>
      </c>
      <c r="D28">
        <f>AVERAGE(TopHITS_Hub_Dyn_BR!$C$2:$C$114)</f>
        <v>594.741935483871</v>
      </c>
      <c r="E28">
        <f>AVERAGE(TopHITS_Hub_Dyn_BR!$D$2:$D$114)</f>
        <v>525.2916666666666</v>
      </c>
      <c r="F28">
        <f>AVERAGE(TopHITS_Hub_Dyn_BR!$E$2:$E$114)</f>
        <v>340.2</v>
      </c>
      <c r="G28">
        <f>AVERAGE(TopHITS_Hub_Dyn_BR!$F$2:$F$114)</f>
        <v>420.35714285714283</v>
      </c>
      <c r="H28">
        <f>AVERAGE(TopHITS_Hub_Dyn_BR!$G$2:$G$114)</f>
        <v>256.7</v>
      </c>
      <c r="I28">
        <f>AVERAGE(TopHITS_Hub_Dyn_BR!$H$2:$H$114)</f>
        <v>332.85714285714283</v>
      </c>
      <c r="J28">
        <f>AVERAGE(TopHITS_Hub_Dyn_BR!$I$2:$I$114)</f>
        <v>390.25</v>
      </c>
      <c r="K28">
        <f>AVERAGE(TopHITS_Hub_Dyn_BR!$J$2:$J$114)</f>
        <v>67.33333333333333</v>
      </c>
      <c r="L28">
        <f>AVERAGE(TopHITS_Hub_Dyn_BR!$K$2:$K$114)</f>
        <v>54</v>
      </c>
      <c r="M28" t="e">
        <f>AVERAGE(TopHITS_Hub_Dyn_BR!$L$2:$L$114)</f>
        <v>#DIV/0!</v>
      </c>
    </row>
    <row r="29" spans="1:13" ht="12.75">
      <c r="A29" s="5"/>
      <c r="B29" s="3" t="s">
        <v>6</v>
      </c>
      <c r="C29">
        <f>STDEV(TopHITS_Hub_Dyn_BR!$B$2:$B$114)</f>
        <v>1138.470284370243</v>
      </c>
      <c r="D29">
        <f>STDEV(TopHITS_Hub_Dyn_BR!$C$2:$C$114)</f>
        <v>1135.9023129284178</v>
      </c>
      <c r="E29">
        <f>STDEV(TopHITS_Hub_Dyn_BR!$D$2:$D$114)</f>
        <v>1047.2448108444269</v>
      </c>
      <c r="F29">
        <f>STDEV(TopHITS_Hub_Dyn_BR!$E$2:$E$114)</f>
        <v>738.7445680626729</v>
      </c>
      <c r="G29">
        <f>STDEV(TopHITS_Hub_Dyn_BR!$F$2:$F$114)</f>
        <v>722.2626421017663</v>
      </c>
      <c r="H29">
        <f>STDEV(TopHITS_Hub_Dyn_BR!$G$2:$G$114)</f>
        <v>276.53452667694944</v>
      </c>
      <c r="I29">
        <f>STDEV(TopHITS_Hub_Dyn_BR!$H$2:$H$114)</f>
        <v>604.7328414463775</v>
      </c>
      <c r="J29">
        <f>STDEV(TopHITS_Hub_Dyn_BR!$I$2:$I$114)</f>
        <v>579.2434001925845</v>
      </c>
      <c r="K29">
        <f>STDEV(TopHITS_Hub_Dyn_BR!$J$2:$J$114)</f>
        <v>9.712534856222295</v>
      </c>
      <c r="L29" t="e">
        <f>STDEV(TopHITS_Hub_Dyn_BR!$K$2:$K$114)</f>
        <v>#DIV/0!</v>
      </c>
      <c r="M29" t="e">
        <f>STDEV(TopHITS_Hub_Dyn_BR!$L$2:$L$114)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2</v>
      </c>
      <c r="H31" s="5">
        <f t="shared" si="0"/>
        <v>15</v>
      </c>
      <c r="I31" s="5">
        <f t="shared" si="0"/>
        <v>13</v>
      </c>
      <c r="J31" s="5">
        <f t="shared" si="0"/>
        <v>94</v>
      </c>
      <c r="K31" s="5">
        <f t="shared" si="0"/>
        <v>59</v>
      </c>
      <c r="L31" s="5">
        <f t="shared" si="0"/>
        <v>54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62.5</v>
      </c>
      <c r="D32" s="5">
        <f t="shared" si="1"/>
        <v>49</v>
      </c>
      <c r="E32" s="5">
        <f t="shared" si="1"/>
        <v>69</v>
      </c>
      <c r="F32" s="5">
        <f t="shared" si="1"/>
        <v>55.5</v>
      </c>
      <c r="G32" s="5">
        <f t="shared" si="1"/>
        <v>90.75</v>
      </c>
      <c r="H32" s="5">
        <f t="shared" si="1"/>
        <v>82</v>
      </c>
      <c r="I32" s="5">
        <f t="shared" si="1"/>
        <v>60</v>
      </c>
      <c r="J32" s="5">
        <f t="shared" si="1"/>
        <v>0</v>
      </c>
      <c r="K32" s="5">
        <f t="shared" si="1"/>
        <v>3</v>
      </c>
      <c r="L32" s="5">
        <f t="shared" si="1"/>
        <v>0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127.5</v>
      </c>
      <c r="D33" s="5">
        <f t="shared" si="2"/>
        <v>122</v>
      </c>
      <c r="E33" s="5">
        <f t="shared" si="2"/>
        <v>73.5</v>
      </c>
      <c r="F33" s="5">
        <f t="shared" si="2"/>
        <v>52.5</v>
      </c>
      <c r="G33" s="5">
        <f t="shared" si="2"/>
        <v>100.75</v>
      </c>
      <c r="H33" s="5">
        <f t="shared" si="2"/>
        <v>99.5</v>
      </c>
      <c r="I33" s="5">
        <f t="shared" si="2"/>
        <v>60</v>
      </c>
      <c r="J33" s="5">
        <f t="shared" si="2"/>
        <v>10</v>
      </c>
      <c r="K33" s="5">
        <f t="shared" si="2"/>
        <v>3</v>
      </c>
      <c r="L33" s="5">
        <f t="shared" si="2"/>
        <v>0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165</v>
      </c>
      <c r="D35" s="5">
        <f t="shared" si="4"/>
        <v>170</v>
      </c>
      <c r="E35" s="5">
        <f t="shared" si="4"/>
        <v>131.5</v>
      </c>
      <c r="F35" s="5">
        <f t="shared" si="4"/>
        <v>118.5</v>
      </c>
      <c r="G35" s="5">
        <f t="shared" si="4"/>
        <v>75.5</v>
      </c>
      <c r="H35" s="5">
        <f t="shared" si="4"/>
        <v>54.5</v>
      </c>
      <c r="I35" s="5">
        <f t="shared" si="4"/>
        <v>37.5</v>
      </c>
      <c r="J35" s="5">
        <f t="shared" si="4"/>
        <v>296.25</v>
      </c>
      <c r="K35" s="5">
        <f t="shared" si="4"/>
        <v>6.5</v>
      </c>
      <c r="L35" s="5">
        <f t="shared" si="4"/>
        <v>0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4392</v>
      </c>
      <c r="D36" s="5">
        <f t="shared" si="5"/>
        <v>3926</v>
      </c>
      <c r="E36" s="5">
        <f t="shared" si="5"/>
        <v>3513</v>
      </c>
      <c r="F36" s="5">
        <f t="shared" si="5"/>
        <v>2978.5</v>
      </c>
      <c r="G36" s="5">
        <f t="shared" si="5"/>
        <v>2434</v>
      </c>
      <c r="H36" s="5">
        <f t="shared" si="5"/>
        <v>718</v>
      </c>
      <c r="I36" s="5">
        <f t="shared" si="5"/>
        <v>1526.5</v>
      </c>
      <c r="J36" s="5">
        <f t="shared" si="5"/>
        <v>858.75</v>
      </c>
      <c r="K36" s="5">
        <f t="shared" si="5"/>
        <v>6.5</v>
      </c>
      <c r="L36" s="5">
        <f t="shared" si="5"/>
        <v>0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62.5</v>
      </c>
      <c r="D44" s="5">
        <f t="shared" si="12"/>
        <v>49</v>
      </c>
      <c r="E44" s="5">
        <f t="shared" si="12"/>
        <v>69</v>
      </c>
      <c r="F44" s="5">
        <f t="shared" si="12"/>
        <v>55.5</v>
      </c>
      <c r="G44" s="5">
        <f t="shared" si="12"/>
        <v>90.75</v>
      </c>
      <c r="H44" s="5">
        <f t="shared" si="12"/>
        <v>82</v>
      </c>
      <c r="I44" s="5">
        <f t="shared" si="12"/>
        <v>60</v>
      </c>
      <c r="J44" s="5">
        <f t="shared" si="12"/>
        <v>0</v>
      </c>
      <c r="K44" s="5">
        <f t="shared" si="12"/>
        <v>3</v>
      </c>
      <c r="L44" s="5">
        <f t="shared" si="12"/>
        <v>0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580.1282051282051</v>
      </c>
      <c r="D45" s="5">
        <f t="shared" si="13"/>
        <v>594.741935483871</v>
      </c>
      <c r="E45" s="5">
        <f t="shared" si="13"/>
        <v>525.2916666666666</v>
      </c>
      <c r="F45" s="5">
        <f t="shared" si="13"/>
        <v>340.2</v>
      </c>
      <c r="G45" s="5">
        <f t="shared" si="13"/>
        <v>420.35714285714283</v>
      </c>
      <c r="H45" s="5">
        <f t="shared" si="13"/>
        <v>256.7</v>
      </c>
      <c r="I45" s="5">
        <f t="shared" si="13"/>
        <v>332.85714285714283</v>
      </c>
      <c r="J45" s="5">
        <f t="shared" si="13"/>
        <v>390.25</v>
      </c>
      <c r="K45" s="5">
        <f t="shared" si="13"/>
        <v>67.33333333333333</v>
      </c>
      <c r="L45" s="5">
        <f t="shared" si="13"/>
        <v>54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C43" sqref="C43:M43"/>
    </sheetView>
  </sheetViews>
  <sheetFormatPr defaultColWidth="9.140625" defaultRowHeight="12.75"/>
  <sheetData>
    <row r="21" spans="3:13" ht="12.75">
      <c r="C21" s="7">
        <f>BottomHITS_Hub_Dyn_AR!$B$1</f>
        <v>0</v>
      </c>
      <c r="D21" s="7">
        <f>BottomHITS_Hub_Dyn_AR!$C$1</f>
        <v>0.1</v>
      </c>
      <c r="E21" s="7">
        <f>BottomHITS_Hub_Dyn_AR!$D$1</f>
        <v>0.2</v>
      </c>
      <c r="F21" s="7">
        <f>BottomHITS_Hub_Dyn_AR!$E$1</f>
        <v>0.3</v>
      </c>
      <c r="G21" s="7">
        <f>BottomHITS_Hub_Dyn_AR!$F$1</f>
        <v>0.4</v>
      </c>
      <c r="H21" s="7">
        <f>BottomHITS_Hub_Dyn_AR!$G$1</f>
        <v>0.5</v>
      </c>
      <c r="I21" s="7">
        <f>BottomHITS_Hub_Dyn_AR!$H$1</f>
        <v>0.6</v>
      </c>
      <c r="J21" s="7">
        <f>BottomHITS_Hub_Dyn_AR!$I$1</f>
        <v>0.7</v>
      </c>
      <c r="K21" s="7">
        <f>BottomHITS_Hub_Dyn_AR!$J$1</f>
        <v>0.8</v>
      </c>
      <c r="L21" s="7">
        <f>BottomHITS_Hub_Dyn_AR!$K$1</f>
        <v>0.9</v>
      </c>
      <c r="M21" s="7">
        <f>BottomHITS_Hub_Dyn_AR!$L$1</f>
        <v>1</v>
      </c>
    </row>
    <row r="22" spans="1:13" ht="12.75">
      <c r="A22" s="5"/>
      <c r="B22" s="3" t="s">
        <v>1</v>
      </c>
      <c r="C22">
        <f>COUNT(BottomHITS_Hub_Dyn_AR!$B$2:$B$118)</f>
        <v>76</v>
      </c>
      <c r="D22">
        <f>COUNT(BottomHITS_Hub_Dyn_AR!$C$2:$C$118)</f>
        <v>75</v>
      </c>
      <c r="E22">
        <f>COUNT(BottomHITS_Hub_Dyn_AR!$D$2:$D$118)</f>
        <v>73</v>
      </c>
      <c r="F22">
        <f>COUNT(BottomHITS_Hub_Dyn_AR!$E$2:$E$118)</f>
        <v>71</v>
      </c>
      <c r="G22">
        <f>COUNT(BottomHITS_Hub_Dyn_AR!$F$2:$F$118)</f>
        <v>66</v>
      </c>
      <c r="H22">
        <f>COUNT(BottomHITS_Hub_Dyn_AR!$G$2:$G$118)</f>
        <v>60</v>
      </c>
      <c r="I22">
        <f>COUNT(BottomHITS_Hub_Dyn_AR!$H$2:$H$118)</f>
        <v>54</v>
      </c>
      <c r="J22">
        <f>COUNT(BottomHITS_Hub_Dyn_AR!$I$2:$I$118)</f>
        <v>40</v>
      </c>
      <c r="K22">
        <f>COUNT(BottomHITS_Hub_Dyn_AR!$J$2:$J$118)</f>
        <v>28</v>
      </c>
      <c r="L22">
        <f>COUNT(BottomHITS_Hub_Dyn_AR!$K$2:$K$118)</f>
        <v>15</v>
      </c>
      <c r="M22">
        <f>COUNT(BottomHITS_Hub_Dyn_AR!$L$2:$L$118)</f>
        <v>0</v>
      </c>
    </row>
    <row r="23" spans="1:13" ht="12.75">
      <c r="A23" s="5">
        <f>MIN(C23:M23)</f>
        <v>0</v>
      </c>
      <c r="B23" s="3" t="s">
        <v>2</v>
      </c>
      <c r="C23">
        <f>MIN(BottomHITS_Hub_Dyn_AR!$B$2:$B$118)</f>
        <v>1</v>
      </c>
      <c r="D23">
        <f>MIN(BottomHITS_Hub_Dyn_AR!$C$2:$C$118)</f>
        <v>1</v>
      </c>
      <c r="E23">
        <f>MIN(BottomHITS_Hub_Dyn_AR!$D$2:$D$118)</f>
        <v>1</v>
      </c>
      <c r="F23">
        <f>MIN(BottomHITS_Hub_Dyn_AR!$E$2:$E$118)</f>
        <v>1</v>
      </c>
      <c r="G23">
        <f>MIN(BottomHITS_Hub_Dyn_AR!$F$2:$F$118)</f>
        <v>1</v>
      </c>
      <c r="H23">
        <f>MIN(BottomHITS_Hub_Dyn_AR!$G$2:$G$118)</f>
        <v>1</v>
      </c>
      <c r="I23">
        <f>MIN(BottomHITS_Hub_Dyn_AR!$H$2:$H$118)</f>
        <v>1</v>
      </c>
      <c r="J23">
        <f>MIN(BottomHITS_Hub_Dyn_AR!$I$2:$I$118)</f>
        <v>1</v>
      </c>
      <c r="K23">
        <f>MIN(BottomHITS_Hub_Dyn_AR!$J$2:$J$118)</f>
        <v>1</v>
      </c>
      <c r="L23">
        <f>MIN(BottomHITS_Hub_Dyn_AR!$K$2:$K$118)</f>
        <v>6</v>
      </c>
      <c r="M23">
        <f>MIN(BottomHITS_Hub_Dyn_AR!$L$2:$L$118)</f>
        <v>0</v>
      </c>
    </row>
    <row r="24" spans="1:13" ht="12.75">
      <c r="A24" s="5"/>
      <c r="B24" s="6">
        <v>25</v>
      </c>
      <c r="C24">
        <f>PERCENTILE(BottomHITS_Hub_Dyn_AR!$B$2:$B$118,$B24/100)</f>
        <v>119.75</v>
      </c>
      <c r="D24">
        <f>PERCENTILE(BottomHITS_Hub_Dyn_AR!$C$2:$C$118,$B24/100)</f>
        <v>108</v>
      </c>
      <c r="E24">
        <f>PERCENTILE(BottomHITS_Hub_Dyn_AR!$D$2:$D$118,$B24/100)</f>
        <v>101</v>
      </c>
      <c r="F24">
        <f>PERCENTILE(BottomHITS_Hub_Dyn_AR!$E$2:$E$118,$B24/100)</f>
        <v>90.5</v>
      </c>
      <c r="G24">
        <f>PERCENTILE(BottomHITS_Hub_Dyn_AR!$F$2:$F$118,$B24/100)</f>
        <v>73</v>
      </c>
      <c r="H24">
        <f>PERCENTILE(BottomHITS_Hub_Dyn_AR!$G$2:$G$118,$B24/100)</f>
        <v>51.75</v>
      </c>
      <c r="I24">
        <f>PERCENTILE(BottomHITS_Hub_Dyn_AR!$H$2:$H$118,$B24/100)</f>
        <v>43</v>
      </c>
      <c r="J24">
        <f>PERCENTILE(BottomHITS_Hub_Dyn_AR!$I$2:$I$118,$B24/100)</f>
        <v>32.5</v>
      </c>
      <c r="K24">
        <f>PERCENTILE(BottomHITS_Hub_Dyn_AR!$J$2:$J$118,$B24/100)</f>
        <v>27.5</v>
      </c>
      <c r="L24">
        <f>PERCENTILE(BottomHITS_Hub_Dyn_AR!$K$2:$K$118,$B24/100)</f>
        <v>19</v>
      </c>
      <c r="M24" t="e">
        <f>PERCENTILE(BottomHITS_Hub_Dyn_AR!$L$2:$L$118,$B24/100)</f>
        <v>#NUM!</v>
      </c>
    </row>
    <row r="25" spans="1:13" ht="12.75">
      <c r="A25" s="5">
        <f>A27-A23</f>
        <v>4748</v>
      </c>
      <c r="B25" s="3" t="s">
        <v>3</v>
      </c>
      <c r="C25">
        <f>MEDIAN(BottomHITS_Hub_Dyn_AR!$B$2:$B$118)</f>
        <v>324</v>
      </c>
      <c r="D25">
        <f>MEDIAN(BottomHITS_Hub_Dyn_AR!$C$2:$C$118)</f>
        <v>300</v>
      </c>
      <c r="E25">
        <f>MEDIAN(BottomHITS_Hub_Dyn_AR!$D$2:$D$118)</f>
        <v>260</v>
      </c>
      <c r="F25">
        <f>MEDIAN(BottomHITS_Hub_Dyn_AR!$E$2:$E$118)</f>
        <v>228</v>
      </c>
      <c r="G25">
        <f>MEDIAN(BottomHITS_Hub_Dyn_AR!$F$2:$F$118)</f>
        <v>203</v>
      </c>
      <c r="H25">
        <f>MEDIAN(BottomHITS_Hub_Dyn_AR!$G$2:$G$118)</f>
        <v>154</v>
      </c>
      <c r="I25">
        <f>MEDIAN(BottomHITS_Hub_Dyn_AR!$H$2:$H$118)</f>
        <v>123</v>
      </c>
      <c r="J25">
        <f>MEDIAN(BottomHITS_Hub_Dyn_AR!$I$2:$I$118)</f>
        <v>92.5</v>
      </c>
      <c r="K25">
        <f>MEDIAN(BottomHITS_Hub_Dyn_AR!$J$2:$J$118)</f>
        <v>79</v>
      </c>
      <c r="L25">
        <f>MEDIAN(BottomHITS_Hub_Dyn_AR!$K$2:$K$118)</f>
        <v>51</v>
      </c>
      <c r="M25" t="e">
        <f>MEDIAN(BottomHITS_Hub_Dyn_AR!$L$2:$L$118)</f>
        <v>#NUM!</v>
      </c>
    </row>
    <row r="26" spans="1:13" ht="12.75">
      <c r="A26" s="5"/>
      <c r="B26" s="6">
        <v>75</v>
      </c>
      <c r="C26">
        <f>PERCENTILE(BottomHITS_Hub_Dyn_AR!$B$2:$B$118,$B26/100)</f>
        <v>623.25</v>
      </c>
      <c r="D26">
        <f>PERCENTILE(BottomHITS_Hub_Dyn_AR!$C$2:$C$118,$B26/100)</f>
        <v>554</v>
      </c>
      <c r="E26">
        <f>PERCENTILE(BottomHITS_Hub_Dyn_AR!$D$2:$D$118,$B26/100)</f>
        <v>538</v>
      </c>
      <c r="F26">
        <f>PERCENTILE(BottomHITS_Hub_Dyn_AR!$E$2:$E$118,$B26/100)</f>
        <v>479</v>
      </c>
      <c r="G26">
        <f>PERCENTILE(BottomHITS_Hub_Dyn_AR!$F$2:$F$118,$B26/100)</f>
        <v>415.25</v>
      </c>
      <c r="H26">
        <f>PERCENTILE(BottomHITS_Hub_Dyn_AR!$G$2:$G$118,$B26/100)</f>
        <v>317.25</v>
      </c>
      <c r="I26">
        <f>PERCENTILE(BottomHITS_Hub_Dyn_AR!$H$2:$H$118,$B26/100)</f>
        <v>312.25</v>
      </c>
      <c r="J26">
        <f>PERCENTILE(BottomHITS_Hub_Dyn_AR!$I$2:$I$118,$B26/100)</f>
        <v>311.25</v>
      </c>
      <c r="K26">
        <f>PERCENTILE(BottomHITS_Hub_Dyn_AR!$J$2:$J$118,$B26/100)</f>
        <v>191.75</v>
      </c>
      <c r="L26">
        <f>PERCENTILE(BottomHITS_Hub_Dyn_AR!$K$2:$K$118,$B26/100)</f>
        <v>120</v>
      </c>
      <c r="M26" t="e">
        <f>PERCENTILE(BottomHITS_Hub_Dyn_AR!$L$2:$L$118,$B26/100)</f>
        <v>#NUM!</v>
      </c>
    </row>
    <row r="27" spans="1:13" ht="12.75">
      <c r="A27" s="5">
        <f>MAX(C27:M27)</f>
        <v>4748</v>
      </c>
      <c r="B27" s="3" t="s">
        <v>4</v>
      </c>
      <c r="C27">
        <f>MAX(BottomHITS_Hub_Dyn_AR!$B$2:$B$118)</f>
        <v>4748</v>
      </c>
      <c r="D27">
        <f>MAX(BottomHITS_Hub_Dyn_AR!$C$2:$C$118)</f>
        <v>4270</v>
      </c>
      <c r="E27">
        <f>MAX(BottomHITS_Hub_Dyn_AR!$D$2:$D$118)</f>
        <v>3806</v>
      </c>
      <c r="F27">
        <f>MAX(BottomHITS_Hub_Dyn_AR!$E$2:$E$118)</f>
        <v>3359</v>
      </c>
      <c r="G27">
        <f>MAX(BottomHITS_Hub_Dyn_AR!$F$2:$F$118)</f>
        <v>2923</v>
      </c>
      <c r="H27">
        <f>MAX(BottomHITS_Hub_Dyn_AR!$G$2:$G$118)</f>
        <v>2444</v>
      </c>
      <c r="I27">
        <f>MAX(BottomHITS_Hub_Dyn_AR!$H$2:$H$118)</f>
        <v>1927</v>
      </c>
      <c r="J27">
        <f>MAX(BottomHITS_Hub_Dyn_AR!$I$2:$I$118)</f>
        <v>1438</v>
      </c>
      <c r="K27">
        <f>MAX(BottomHITS_Hub_Dyn_AR!$J$2:$J$118)</f>
        <v>737</v>
      </c>
      <c r="L27">
        <f>MAX(BottomHITS_Hub_Dyn_AR!$K$2:$K$118)</f>
        <v>228</v>
      </c>
      <c r="M27">
        <f>MAX(BottomHITS_Hub_Dyn_AR!$L$2:$L$118)</f>
        <v>0</v>
      </c>
    </row>
    <row r="28" spans="1:13" ht="12.75">
      <c r="A28" s="5"/>
      <c r="B28" s="3" t="s">
        <v>5</v>
      </c>
      <c r="C28">
        <f>AVERAGE(BottomHITS_Hub_Dyn_AR!$B$2:$B$118)</f>
        <v>711.2368421052631</v>
      </c>
      <c r="D28">
        <f>AVERAGE(BottomHITS_Hub_Dyn_AR!$C$2:$C$118)</f>
        <v>605.48</v>
      </c>
      <c r="E28">
        <f>AVERAGE(BottomHITS_Hub_Dyn_AR!$D$2:$D$118)</f>
        <v>552.6164383561644</v>
      </c>
      <c r="F28">
        <f>AVERAGE(BottomHITS_Hub_Dyn_AR!$E$2:$E$118)</f>
        <v>497.80281690140845</v>
      </c>
      <c r="G28">
        <f>AVERAGE(BottomHITS_Hub_Dyn_AR!$F$2:$F$118)</f>
        <v>447.6969696969697</v>
      </c>
      <c r="H28">
        <f>AVERAGE(BottomHITS_Hub_Dyn_AR!$G$2:$G$118)</f>
        <v>375.03333333333336</v>
      </c>
      <c r="I28">
        <f>AVERAGE(BottomHITS_Hub_Dyn_AR!$H$2:$H$118)</f>
        <v>293.3703703703704</v>
      </c>
      <c r="J28">
        <f>AVERAGE(BottomHITS_Hub_Dyn_AR!$I$2:$I$118)</f>
        <v>239.35</v>
      </c>
      <c r="K28">
        <f>AVERAGE(BottomHITS_Hub_Dyn_AR!$J$2:$J$118)</f>
        <v>144.39285714285714</v>
      </c>
      <c r="L28">
        <f>AVERAGE(BottomHITS_Hub_Dyn_AR!$K$2:$K$118)</f>
        <v>82.86666666666666</v>
      </c>
      <c r="M28" t="e">
        <f>AVERAGE(BottomHITS_Hub_Dyn_AR!$L$2:$L$118)</f>
        <v>#DIV/0!</v>
      </c>
    </row>
    <row r="29" spans="1:13" ht="12.75">
      <c r="A29" s="5"/>
      <c r="B29" s="3" t="s">
        <v>6</v>
      </c>
      <c r="C29">
        <f>STDEV(BottomHITS_Hub_Dyn_AR!$B$2:$B$118)</f>
        <v>1119.6472881334378</v>
      </c>
      <c r="D29">
        <f>STDEV(BottomHITS_Hub_Dyn_AR!$C$2:$C$118)</f>
        <v>936.3612631538829</v>
      </c>
      <c r="E29">
        <f>STDEV(BottomHITS_Hub_Dyn_AR!$D$2:$D$118)</f>
        <v>853.0147294243613</v>
      </c>
      <c r="F29">
        <f>STDEV(BottomHITS_Hub_Dyn_AR!$E$2:$E$118)</f>
        <v>767.1439168336075</v>
      </c>
      <c r="G29">
        <f>STDEV(BottomHITS_Hub_Dyn_AR!$F$2:$F$118)</f>
        <v>687.0271737923745</v>
      </c>
      <c r="H29">
        <f>STDEV(BottomHITS_Hub_Dyn_AR!$G$2:$G$118)</f>
        <v>594.271551427593</v>
      </c>
      <c r="I29">
        <f>STDEV(BottomHITS_Hub_Dyn_AR!$H$2:$H$118)</f>
        <v>446.9533889967827</v>
      </c>
      <c r="J29">
        <f>STDEV(BottomHITS_Hub_Dyn_AR!$I$2:$I$118)</f>
        <v>328.3649119266786</v>
      </c>
      <c r="K29">
        <f>STDEV(BottomHITS_Hub_Dyn_AR!$J$2:$J$118)</f>
        <v>174.5203669077293</v>
      </c>
      <c r="L29">
        <f>STDEV(BottomHITS_Hub_Dyn_AR!$K$2:$K$118)</f>
        <v>76.85688617411554</v>
      </c>
      <c r="M29" t="e">
        <f>STDEV(BottomHITS_Hub_Dyn_AR!$L$2:$L$118)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6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118.75</v>
      </c>
      <c r="D32" s="5">
        <f t="shared" si="1"/>
        <v>107</v>
      </c>
      <c r="E32" s="5">
        <f t="shared" si="1"/>
        <v>100</v>
      </c>
      <c r="F32" s="5">
        <f t="shared" si="1"/>
        <v>89.5</v>
      </c>
      <c r="G32" s="5">
        <f t="shared" si="1"/>
        <v>72</v>
      </c>
      <c r="H32" s="5">
        <f t="shared" si="1"/>
        <v>50.75</v>
      </c>
      <c r="I32" s="5">
        <f t="shared" si="1"/>
        <v>42</v>
      </c>
      <c r="J32" s="5">
        <f t="shared" si="1"/>
        <v>31.5</v>
      </c>
      <c r="K32" s="5">
        <f t="shared" si="1"/>
        <v>26.5</v>
      </c>
      <c r="L32" s="5">
        <f t="shared" si="1"/>
        <v>13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204.25</v>
      </c>
      <c r="D33" s="5">
        <f t="shared" si="2"/>
        <v>192</v>
      </c>
      <c r="E33" s="5">
        <f t="shared" si="2"/>
        <v>159</v>
      </c>
      <c r="F33" s="5">
        <f t="shared" si="2"/>
        <v>137.5</v>
      </c>
      <c r="G33" s="5">
        <f t="shared" si="2"/>
        <v>130</v>
      </c>
      <c r="H33" s="5">
        <f t="shared" si="2"/>
        <v>102.25</v>
      </c>
      <c r="I33" s="5">
        <f t="shared" si="2"/>
        <v>80</v>
      </c>
      <c r="J33" s="5">
        <f t="shared" si="2"/>
        <v>60</v>
      </c>
      <c r="K33" s="5">
        <f t="shared" si="2"/>
        <v>51.5</v>
      </c>
      <c r="L33" s="5">
        <f t="shared" si="2"/>
        <v>32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299.25</v>
      </c>
      <c r="D35" s="5">
        <f t="shared" si="4"/>
        <v>254</v>
      </c>
      <c r="E35" s="5">
        <f t="shared" si="4"/>
        <v>278</v>
      </c>
      <c r="F35" s="5">
        <f t="shared" si="4"/>
        <v>251</v>
      </c>
      <c r="G35" s="5">
        <f t="shared" si="4"/>
        <v>212.25</v>
      </c>
      <c r="H35" s="5">
        <f t="shared" si="4"/>
        <v>163.25</v>
      </c>
      <c r="I35" s="5">
        <f t="shared" si="4"/>
        <v>189.25</v>
      </c>
      <c r="J35" s="5">
        <f t="shared" si="4"/>
        <v>218.75</v>
      </c>
      <c r="K35" s="5">
        <f t="shared" si="4"/>
        <v>112.75</v>
      </c>
      <c r="L35" s="5">
        <f t="shared" si="4"/>
        <v>69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4124.75</v>
      </c>
      <c r="D36" s="5">
        <f t="shared" si="5"/>
        <v>3716</v>
      </c>
      <c r="E36" s="5">
        <f t="shared" si="5"/>
        <v>3268</v>
      </c>
      <c r="F36" s="5">
        <f t="shared" si="5"/>
        <v>2880</v>
      </c>
      <c r="G36" s="5">
        <f t="shared" si="5"/>
        <v>2507.75</v>
      </c>
      <c r="H36" s="5">
        <f t="shared" si="5"/>
        <v>2126.75</v>
      </c>
      <c r="I36" s="5">
        <f t="shared" si="5"/>
        <v>1614.75</v>
      </c>
      <c r="J36" s="5">
        <f t="shared" si="5"/>
        <v>1126.75</v>
      </c>
      <c r="K36" s="5">
        <f t="shared" si="5"/>
        <v>545.25</v>
      </c>
      <c r="L36" s="5">
        <f t="shared" si="5"/>
        <v>108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118.75</v>
      </c>
      <c r="D44" s="5">
        <f t="shared" si="12"/>
        <v>107</v>
      </c>
      <c r="E44" s="5">
        <f t="shared" si="12"/>
        <v>100</v>
      </c>
      <c r="F44" s="5">
        <f t="shared" si="12"/>
        <v>89.5</v>
      </c>
      <c r="G44" s="5">
        <f t="shared" si="12"/>
        <v>72</v>
      </c>
      <c r="H44" s="5">
        <f t="shared" si="12"/>
        <v>50.75</v>
      </c>
      <c r="I44" s="5">
        <f t="shared" si="12"/>
        <v>42</v>
      </c>
      <c r="J44" s="5">
        <f t="shared" si="12"/>
        <v>31.5</v>
      </c>
      <c r="K44" s="5">
        <f t="shared" si="12"/>
        <v>26.5</v>
      </c>
      <c r="L44" s="5">
        <f t="shared" si="12"/>
        <v>13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711.2368421052631</v>
      </c>
      <c r="D45" s="5">
        <f t="shared" si="13"/>
        <v>605.48</v>
      </c>
      <c r="E45" s="5">
        <f t="shared" si="13"/>
        <v>552.6164383561644</v>
      </c>
      <c r="F45" s="5">
        <f t="shared" si="13"/>
        <v>497.80281690140845</v>
      </c>
      <c r="G45" s="5">
        <f t="shared" si="13"/>
        <v>447.6969696969697</v>
      </c>
      <c r="H45" s="5">
        <f t="shared" si="13"/>
        <v>375.03333333333336</v>
      </c>
      <c r="I45" s="5">
        <f t="shared" si="13"/>
        <v>293.3703703703704</v>
      </c>
      <c r="J45" s="5">
        <f t="shared" si="13"/>
        <v>239.35</v>
      </c>
      <c r="K45" s="5">
        <f t="shared" si="13"/>
        <v>144.39285714285714</v>
      </c>
      <c r="L45" s="5">
        <f t="shared" si="13"/>
        <v>82.86666666666666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C43" sqref="C43:M43"/>
    </sheetView>
  </sheetViews>
  <sheetFormatPr defaultColWidth="9.140625" defaultRowHeight="12.75"/>
  <sheetData>
    <row r="21" spans="3:13" ht="12.75">
      <c r="C21" s="7">
        <f>BottomHITS_Hub_Dyn_BR!$B$1</f>
        <v>0</v>
      </c>
      <c r="D21" s="7">
        <f>BottomHITS_Hub_Dyn_BR!$C$1</f>
        <v>0.1</v>
      </c>
      <c r="E21" s="7">
        <f>BottomHITS_Hub_Dyn_BR!$D$1</f>
        <v>0.2</v>
      </c>
      <c r="F21" s="7">
        <f>BottomHITS_Hub_Dyn_BR!$E$1</f>
        <v>0.3</v>
      </c>
      <c r="G21" s="7">
        <f>BottomHITS_Hub_Dyn_BR!$F$1</f>
        <v>0.4</v>
      </c>
      <c r="H21" s="7">
        <f>BottomHITS_Hub_Dyn_BR!$G$1</f>
        <v>0.5</v>
      </c>
      <c r="I21" s="7">
        <f>BottomHITS_Hub_Dyn_BR!$H$1</f>
        <v>0.6</v>
      </c>
      <c r="J21" s="7">
        <f>BottomHITS_Hub_Dyn_BR!$I$1</f>
        <v>0.7</v>
      </c>
      <c r="K21" s="7">
        <f>BottomHITS_Hub_Dyn_BR!$J$1</f>
        <v>0.8</v>
      </c>
      <c r="L21" s="7">
        <f>BottomHITS_Hub_Dyn_BR!$K$1</f>
        <v>0.9</v>
      </c>
      <c r="M21" s="7">
        <f>BottomHITS_Hub_Dyn_BR!$L$1</f>
        <v>1</v>
      </c>
    </row>
    <row r="22" spans="1:13" ht="12.75">
      <c r="A22" s="5"/>
      <c r="B22" s="3" t="s">
        <v>1</v>
      </c>
      <c r="C22">
        <f>COUNT(BottomHITS_Hub_Dyn_BR!$B$2:$B$114)</f>
        <v>39</v>
      </c>
      <c r="D22">
        <f>COUNT(BottomHITS_Hub_Dyn_BR!$C$2:$C$114)</f>
        <v>39</v>
      </c>
      <c r="E22">
        <f>COUNT(BottomHITS_Hub_Dyn_BR!$D$2:$D$114)</f>
        <v>39</v>
      </c>
      <c r="F22">
        <f>COUNT(BottomHITS_Hub_Dyn_BR!$E$2:$E$114)</f>
        <v>39</v>
      </c>
      <c r="G22">
        <f>COUNT(BottomHITS_Hub_Dyn_BR!$F$2:$F$114)</f>
        <v>38</v>
      </c>
      <c r="H22">
        <f>COUNT(BottomHITS_Hub_Dyn_BR!$G$2:$G$114)</f>
        <v>38</v>
      </c>
      <c r="I22">
        <f>COUNT(BottomHITS_Hub_Dyn_BR!$H$2:$H$114)</f>
        <v>36</v>
      </c>
      <c r="J22">
        <f>COUNT(BottomHITS_Hub_Dyn_BR!$I$2:$I$114)</f>
        <v>27</v>
      </c>
      <c r="K22">
        <f>COUNT(BottomHITS_Hub_Dyn_BR!$J$2:$J$114)</f>
        <v>22</v>
      </c>
      <c r="L22">
        <f>COUNT(BottomHITS_Hub_Dyn_BR!$K$2:$K$114)</f>
        <v>13</v>
      </c>
      <c r="M22">
        <f>COUNT(BottomHITS_Hub_Dyn_BR!$L$2:$L$114)</f>
        <v>0</v>
      </c>
    </row>
    <row r="23" spans="1:13" ht="12.75">
      <c r="A23" s="5">
        <f>MIN(C23:M23)</f>
        <v>0</v>
      </c>
      <c r="B23" s="3" t="s">
        <v>2</v>
      </c>
      <c r="C23">
        <f>MIN(BottomHITS_Hub_Dyn_BR!$B$2:$B$114)</f>
        <v>1</v>
      </c>
      <c r="D23">
        <f>MIN(BottomHITS_Hub_Dyn_BR!$C$2:$C$114)</f>
        <v>1</v>
      </c>
      <c r="E23">
        <f>MIN(BottomHITS_Hub_Dyn_BR!$D$2:$D$114)</f>
        <v>1</v>
      </c>
      <c r="F23">
        <f>MIN(BottomHITS_Hub_Dyn_BR!$E$2:$E$114)</f>
        <v>1</v>
      </c>
      <c r="G23">
        <f>MIN(BottomHITS_Hub_Dyn_BR!$F$2:$F$114)</f>
        <v>1</v>
      </c>
      <c r="H23">
        <f>MIN(BottomHITS_Hub_Dyn_BR!$G$2:$G$114)</f>
        <v>1</v>
      </c>
      <c r="I23">
        <f>MIN(BottomHITS_Hub_Dyn_BR!$H$2:$H$114)</f>
        <v>1</v>
      </c>
      <c r="J23">
        <f>MIN(BottomHITS_Hub_Dyn_BR!$I$2:$I$114)</f>
        <v>1</v>
      </c>
      <c r="K23">
        <f>MIN(BottomHITS_Hub_Dyn_BR!$J$2:$J$114)</f>
        <v>1</v>
      </c>
      <c r="L23">
        <f>MIN(BottomHITS_Hub_Dyn_BR!$K$2:$K$114)</f>
        <v>6</v>
      </c>
      <c r="M23">
        <f>MIN(BottomHITS_Hub_Dyn_BR!$L$2:$L$114)</f>
        <v>0</v>
      </c>
    </row>
    <row r="24" spans="1:13" ht="12.75">
      <c r="A24" s="5"/>
      <c r="B24" s="6">
        <v>25</v>
      </c>
      <c r="C24">
        <f>PERCENTILE(BottomHITS_Hub_Dyn_BR!$B$2:$B$114,$B24/100)</f>
        <v>63.5</v>
      </c>
      <c r="D24">
        <f>PERCENTILE(BottomHITS_Hub_Dyn_BR!$C$2:$C$114,$B24/100)</f>
        <v>61</v>
      </c>
      <c r="E24">
        <f>PERCENTILE(BottomHITS_Hub_Dyn_BR!$D$2:$D$114,$B24/100)</f>
        <v>57</v>
      </c>
      <c r="F24">
        <f>PERCENTILE(BottomHITS_Hub_Dyn_BR!$E$2:$E$114,$B24/100)</f>
        <v>50</v>
      </c>
      <c r="G24">
        <f>PERCENTILE(BottomHITS_Hub_Dyn_BR!$F$2:$F$114,$B24/100)</f>
        <v>47.25</v>
      </c>
      <c r="H24">
        <f>PERCENTILE(BottomHITS_Hub_Dyn_BR!$G$2:$G$114,$B24/100)</f>
        <v>39</v>
      </c>
      <c r="I24">
        <f>PERCENTILE(BottomHITS_Hub_Dyn_BR!$H$2:$H$114,$B24/100)</f>
        <v>35</v>
      </c>
      <c r="J24">
        <f>PERCENTILE(BottomHITS_Hub_Dyn_BR!$I$2:$I$114,$B24/100)</f>
        <v>24</v>
      </c>
      <c r="K24">
        <f>PERCENTILE(BottomHITS_Hub_Dyn_BR!$J$2:$J$114,$B24/100)</f>
        <v>21.5</v>
      </c>
      <c r="L24">
        <f>PERCENTILE(BottomHITS_Hub_Dyn_BR!$K$2:$K$114,$B24/100)</f>
        <v>18</v>
      </c>
      <c r="M24" t="e">
        <f>PERCENTILE(BottomHITS_Hub_Dyn_BR!$L$2:$L$114,$B24/100)</f>
        <v>#NUM!</v>
      </c>
    </row>
    <row r="25" spans="1:13" ht="12.75">
      <c r="A25" s="5">
        <f>A27-A23</f>
        <v>4748</v>
      </c>
      <c r="B25" s="3" t="s">
        <v>3</v>
      </c>
      <c r="C25">
        <f>MEDIAN(BottomHITS_Hub_Dyn_BR!$B$2:$B$114)</f>
        <v>191</v>
      </c>
      <c r="D25">
        <f>MEDIAN(BottomHITS_Hub_Dyn_BR!$C$2:$C$114)</f>
        <v>179</v>
      </c>
      <c r="E25">
        <f>MEDIAN(BottomHITS_Hub_Dyn_BR!$D$2:$D$114)</f>
        <v>165</v>
      </c>
      <c r="F25">
        <f>MEDIAN(BottomHITS_Hub_Dyn_BR!$E$2:$E$114)</f>
        <v>152</v>
      </c>
      <c r="G25">
        <f>MEDIAN(BottomHITS_Hub_Dyn_BR!$F$2:$F$114)</f>
        <v>121.5</v>
      </c>
      <c r="H25">
        <f>MEDIAN(BottomHITS_Hub_Dyn_BR!$G$2:$G$114)</f>
        <v>110.5</v>
      </c>
      <c r="I25">
        <f>MEDIAN(BottomHITS_Hub_Dyn_BR!$H$2:$H$114)</f>
        <v>87</v>
      </c>
      <c r="J25">
        <f>MEDIAN(BottomHITS_Hub_Dyn_BR!$I$2:$I$114)</f>
        <v>76</v>
      </c>
      <c r="K25">
        <f>MEDIAN(BottomHITS_Hub_Dyn_BR!$J$2:$J$114)</f>
        <v>55.5</v>
      </c>
      <c r="L25">
        <f>MEDIAN(BottomHITS_Hub_Dyn_BR!$K$2:$K$114)</f>
        <v>41</v>
      </c>
      <c r="M25" t="e">
        <f>MEDIAN(BottomHITS_Hub_Dyn_BR!$L$2:$L$114)</f>
        <v>#NUM!</v>
      </c>
    </row>
    <row r="26" spans="1:13" ht="12.75">
      <c r="A26" s="5"/>
      <c r="B26" s="6">
        <v>75</v>
      </c>
      <c r="C26">
        <f>PERCENTILE(BottomHITS_Hub_Dyn_BR!$B$2:$B$114,$B26/100)</f>
        <v>356</v>
      </c>
      <c r="D26">
        <f>PERCENTILE(BottomHITS_Hub_Dyn_BR!$C$2:$C$114,$B26/100)</f>
        <v>333</v>
      </c>
      <c r="E26">
        <f>PERCENTILE(BottomHITS_Hub_Dyn_BR!$D$2:$D$114,$B26/100)</f>
        <v>314</v>
      </c>
      <c r="F26">
        <f>PERCENTILE(BottomHITS_Hub_Dyn_BR!$E$2:$E$114,$B26/100)</f>
        <v>273.5</v>
      </c>
      <c r="G26">
        <f>PERCENTILE(BottomHITS_Hub_Dyn_BR!$F$2:$F$114,$B26/100)</f>
        <v>240.5</v>
      </c>
      <c r="H26">
        <f>PERCENTILE(BottomHITS_Hub_Dyn_BR!$G$2:$G$114,$B26/100)</f>
        <v>207</v>
      </c>
      <c r="I26">
        <f>PERCENTILE(BottomHITS_Hub_Dyn_BR!$H$2:$H$114,$B26/100)</f>
        <v>170.25</v>
      </c>
      <c r="J26">
        <f>PERCENTILE(BottomHITS_Hub_Dyn_BR!$I$2:$I$114,$B26/100)</f>
        <v>161.5</v>
      </c>
      <c r="K26">
        <f>PERCENTILE(BottomHITS_Hub_Dyn_BR!$J$2:$J$114,$B26/100)</f>
        <v>116</v>
      </c>
      <c r="L26">
        <f>PERCENTILE(BottomHITS_Hub_Dyn_BR!$K$2:$K$114,$B26/100)</f>
        <v>89</v>
      </c>
      <c r="M26" t="e">
        <f>PERCENTILE(BottomHITS_Hub_Dyn_BR!$L$2:$L$114,$B26/100)</f>
        <v>#NUM!</v>
      </c>
    </row>
    <row r="27" spans="1:13" ht="12.75">
      <c r="A27" s="5">
        <f>MAX(C27:M27)</f>
        <v>4748</v>
      </c>
      <c r="B27" s="3" t="s">
        <v>4</v>
      </c>
      <c r="C27">
        <f>MAX(BottomHITS_Hub_Dyn_BR!$B$2:$B$114)</f>
        <v>4748</v>
      </c>
      <c r="D27">
        <f>MAX(BottomHITS_Hub_Dyn_BR!$C$2:$C$114)</f>
        <v>4270</v>
      </c>
      <c r="E27">
        <f>MAX(BottomHITS_Hub_Dyn_BR!$D$2:$D$114)</f>
        <v>3806</v>
      </c>
      <c r="F27">
        <f>MAX(BottomHITS_Hub_Dyn_BR!$E$2:$E$114)</f>
        <v>3359</v>
      </c>
      <c r="G27">
        <f>MAX(BottomHITS_Hub_Dyn_BR!$F$2:$F$114)</f>
        <v>2923</v>
      </c>
      <c r="H27">
        <f>MAX(BottomHITS_Hub_Dyn_BR!$G$2:$G$114)</f>
        <v>2444</v>
      </c>
      <c r="I27">
        <f>MAX(BottomHITS_Hub_Dyn_BR!$H$2:$H$114)</f>
        <v>1914</v>
      </c>
      <c r="J27">
        <f>MAX(BottomHITS_Hub_Dyn_BR!$I$2:$I$114)</f>
        <v>1438</v>
      </c>
      <c r="K27">
        <f>MAX(BottomHITS_Hub_Dyn_BR!$J$2:$J$114)</f>
        <v>737</v>
      </c>
      <c r="L27">
        <f>MAX(BottomHITS_Hub_Dyn_BR!$K$2:$K$114)</f>
        <v>221</v>
      </c>
      <c r="M27">
        <f>MAX(BottomHITS_Hub_Dyn_BR!$L$2:$L$114)</f>
        <v>0</v>
      </c>
    </row>
    <row r="28" spans="1:13" ht="12.75">
      <c r="A28" s="5"/>
      <c r="B28" s="3" t="s">
        <v>5</v>
      </c>
      <c r="C28">
        <f>AVERAGE(BottomHITS_Hub_Dyn_BR!$B$2:$B$114)</f>
        <v>580.1282051282051</v>
      </c>
      <c r="D28">
        <f>AVERAGE(BottomHITS_Hub_Dyn_BR!$C$2:$C$114)</f>
        <v>529.025641025641</v>
      </c>
      <c r="E28">
        <f>AVERAGE(BottomHITS_Hub_Dyn_BR!$D$2:$D$114)</f>
        <v>478.64102564102564</v>
      </c>
      <c r="F28">
        <f>AVERAGE(BottomHITS_Hub_Dyn_BR!$E$2:$E$114)</f>
        <v>425.43589743589746</v>
      </c>
      <c r="G28">
        <f>AVERAGE(BottomHITS_Hub_Dyn_BR!$F$2:$F$114)</f>
        <v>375.5</v>
      </c>
      <c r="H28">
        <f>AVERAGE(BottomHITS_Hub_Dyn_BR!$G$2:$G$114)</f>
        <v>318.7105263157895</v>
      </c>
      <c r="I28">
        <f>AVERAGE(BottomHITS_Hub_Dyn_BR!$H$2:$H$114)</f>
        <v>218.63888888888889</v>
      </c>
      <c r="J28">
        <f>AVERAGE(BottomHITS_Hub_Dyn_BR!$I$2:$I$114)</f>
        <v>202.33333333333334</v>
      </c>
      <c r="K28">
        <f>AVERAGE(BottomHITS_Hub_Dyn_BR!$J$2:$J$114)</f>
        <v>116.18181818181819</v>
      </c>
      <c r="L28">
        <f>AVERAGE(BottomHITS_Hub_Dyn_BR!$K$2:$K$114)</f>
        <v>67.76923076923077</v>
      </c>
      <c r="M28" t="e">
        <f>AVERAGE(BottomHITS_Hub_Dyn_BR!$L$2:$L$114)</f>
        <v>#DIV/0!</v>
      </c>
    </row>
    <row r="29" spans="1:13" ht="12.75">
      <c r="A29" s="5"/>
      <c r="B29" s="3" t="s">
        <v>6</v>
      </c>
      <c r="C29">
        <f>STDEV(BottomHITS_Hub_Dyn_BR!$B$2:$B$114)</f>
        <v>1138.470284370243</v>
      </c>
      <c r="D29">
        <f>STDEV(BottomHITS_Hub_Dyn_BR!$C$2:$C$114)</f>
        <v>1029.2363670825262</v>
      </c>
      <c r="E29">
        <f>STDEV(BottomHITS_Hub_Dyn_BR!$D$2:$D$114)</f>
        <v>923.0332857994111</v>
      </c>
      <c r="F29">
        <f>STDEV(BottomHITS_Hub_Dyn_BR!$E$2:$E$114)</f>
        <v>816.2486655061807</v>
      </c>
      <c r="G29">
        <f>STDEV(BottomHITS_Hub_Dyn_BR!$F$2:$F$114)</f>
        <v>714.8014182747314</v>
      </c>
      <c r="H29">
        <f>STDEV(BottomHITS_Hub_Dyn_BR!$G$2:$G$114)</f>
        <v>597.6028649617791</v>
      </c>
      <c r="I29">
        <f>STDEV(BottomHITS_Hub_Dyn_BR!$H$2:$H$114)</f>
        <v>397.1765460474205</v>
      </c>
      <c r="J29">
        <f>STDEV(BottomHITS_Hub_Dyn_BR!$I$2:$I$114)</f>
        <v>342.5592593316464</v>
      </c>
      <c r="K29">
        <f>STDEV(BottomHITS_Hub_Dyn_BR!$J$2:$J$114)</f>
        <v>174.0477866410028</v>
      </c>
      <c r="L29">
        <f>STDEV(BottomHITS_Hub_Dyn_BR!$K$2:$K$114)</f>
        <v>68.3473406531591</v>
      </c>
      <c r="M29" t="e">
        <f>STDEV(BottomHITS_Hub_Dyn_BR!$L$2:$L$114)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6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62.5</v>
      </c>
      <c r="D32" s="5">
        <f t="shared" si="1"/>
        <v>60</v>
      </c>
      <c r="E32" s="5">
        <f t="shared" si="1"/>
        <v>56</v>
      </c>
      <c r="F32" s="5">
        <f t="shared" si="1"/>
        <v>49</v>
      </c>
      <c r="G32" s="5">
        <f t="shared" si="1"/>
        <v>46.25</v>
      </c>
      <c r="H32" s="5">
        <f t="shared" si="1"/>
        <v>38</v>
      </c>
      <c r="I32" s="5">
        <f t="shared" si="1"/>
        <v>34</v>
      </c>
      <c r="J32" s="5">
        <f t="shared" si="1"/>
        <v>23</v>
      </c>
      <c r="K32" s="5">
        <f t="shared" si="1"/>
        <v>20.5</v>
      </c>
      <c r="L32" s="5">
        <f t="shared" si="1"/>
        <v>12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127.5</v>
      </c>
      <c r="D33" s="5">
        <f t="shared" si="2"/>
        <v>118</v>
      </c>
      <c r="E33" s="5">
        <f t="shared" si="2"/>
        <v>108</v>
      </c>
      <c r="F33" s="5">
        <f t="shared" si="2"/>
        <v>102</v>
      </c>
      <c r="G33" s="5">
        <f t="shared" si="2"/>
        <v>74.25</v>
      </c>
      <c r="H33" s="5">
        <f t="shared" si="2"/>
        <v>71.5</v>
      </c>
      <c r="I33" s="5">
        <f t="shared" si="2"/>
        <v>52</v>
      </c>
      <c r="J33" s="5">
        <f t="shared" si="2"/>
        <v>52</v>
      </c>
      <c r="K33" s="5">
        <f t="shared" si="2"/>
        <v>34</v>
      </c>
      <c r="L33" s="5">
        <f t="shared" si="2"/>
        <v>23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165</v>
      </c>
      <c r="D35" s="5">
        <f t="shared" si="4"/>
        <v>154</v>
      </c>
      <c r="E35" s="5">
        <f t="shared" si="4"/>
        <v>149</v>
      </c>
      <c r="F35" s="5">
        <f t="shared" si="4"/>
        <v>121.5</v>
      </c>
      <c r="G35" s="5">
        <f t="shared" si="4"/>
        <v>119</v>
      </c>
      <c r="H35" s="5">
        <f t="shared" si="4"/>
        <v>96.5</v>
      </c>
      <c r="I35" s="5">
        <f t="shared" si="4"/>
        <v>83.25</v>
      </c>
      <c r="J35" s="5">
        <f t="shared" si="4"/>
        <v>85.5</v>
      </c>
      <c r="K35" s="5">
        <f t="shared" si="4"/>
        <v>60.5</v>
      </c>
      <c r="L35" s="5">
        <f t="shared" si="4"/>
        <v>48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4392</v>
      </c>
      <c r="D36" s="5">
        <f t="shared" si="5"/>
        <v>3937</v>
      </c>
      <c r="E36" s="5">
        <f t="shared" si="5"/>
        <v>3492</v>
      </c>
      <c r="F36" s="5">
        <f t="shared" si="5"/>
        <v>3085.5</v>
      </c>
      <c r="G36" s="5">
        <f t="shared" si="5"/>
        <v>2682.5</v>
      </c>
      <c r="H36" s="5">
        <f t="shared" si="5"/>
        <v>2237</v>
      </c>
      <c r="I36" s="5">
        <f t="shared" si="5"/>
        <v>1743.75</v>
      </c>
      <c r="J36" s="5">
        <f t="shared" si="5"/>
        <v>1276.5</v>
      </c>
      <c r="K36" s="5">
        <f t="shared" si="5"/>
        <v>621</v>
      </c>
      <c r="L36" s="5">
        <f t="shared" si="5"/>
        <v>132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62.5</v>
      </c>
      <c r="D44" s="5">
        <f t="shared" si="12"/>
        <v>60</v>
      </c>
      <c r="E44" s="5">
        <f t="shared" si="12"/>
        <v>56</v>
      </c>
      <c r="F44" s="5">
        <f t="shared" si="12"/>
        <v>49</v>
      </c>
      <c r="G44" s="5">
        <f t="shared" si="12"/>
        <v>46.25</v>
      </c>
      <c r="H44" s="5">
        <f t="shared" si="12"/>
        <v>38</v>
      </c>
      <c r="I44" s="5">
        <f t="shared" si="12"/>
        <v>34</v>
      </c>
      <c r="J44" s="5">
        <f t="shared" si="12"/>
        <v>23</v>
      </c>
      <c r="K44" s="5">
        <f t="shared" si="12"/>
        <v>20.5</v>
      </c>
      <c r="L44" s="5">
        <f t="shared" si="12"/>
        <v>12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580.1282051282051</v>
      </c>
      <c r="D45" s="5">
        <f t="shared" si="13"/>
        <v>529.025641025641</v>
      </c>
      <c r="E45" s="5">
        <f t="shared" si="13"/>
        <v>478.64102564102564</v>
      </c>
      <c r="F45" s="5">
        <f t="shared" si="13"/>
        <v>425.43589743589746</v>
      </c>
      <c r="G45" s="5">
        <f t="shared" si="13"/>
        <v>375.5</v>
      </c>
      <c r="H45" s="5">
        <f t="shared" si="13"/>
        <v>318.7105263157895</v>
      </c>
      <c r="I45" s="5">
        <f t="shared" si="13"/>
        <v>218.63888888888889</v>
      </c>
      <c r="J45" s="5">
        <f t="shared" si="13"/>
        <v>202.33333333333334</v>
      </c>
      <c r="K45" s="5">
        <f t="shared" si="13"/>
        <v>116.18181818181819</v>
      </c>
      <c r="L45" s="5">
        <f t="shared" si="13"/>
        <v>67.76923076923077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C43" sqref="C43:M43"/>
    </sheetView>
  </sheetViews>
  <sheetFormatPr defaultColWidth="9.140625" defaultRowHeight="12.75"/>
  <sheetData>
    <row r="21" spans="3:13" ht="12.75">
      <c r="C21" s="7">
        <f>TopHITS_Aut_Dyn_Binary_AR!$B$1</f>
        <v>0</v>
      </c>
      <c r="D21" s="7">
        <f>TopHITS_Aut_Dyn_Binary_AR!$C$1</f>
        <v>0.1</v>
      </c>
      <c r="E21" s="7">
        <f>TopHITS_Aut_Dyn_Binary_AR!$D$1</f>
        <v>0.2</v>
      </c>
      <c r="F21" s="7">
        <f>TopHITS_Aut_Dyn_Binary_AR!$E$1</f>
        <v>0.3</v>
      </c>
      <c r="G21" s="7">
        <f>TopHITS_Aut_Dyn_Binary_AR!$F$1</f>
        <v>0.4</v>
      </c>
      <c r="H21" s="7">
        <f>TopHITS_Aut_Dyn_Binary_AR!$G$1</f>
        <v>0.5</v>
      </c>
      <c r="I21" s="7">
        <f>TopHITS_Aut_Dyn_Binary_AR!$H$1</f>
        <v>0.6</v>
      </c>
      <c r="J21" s="7">
        <f>TopHITS_Aut_Dyn_Binary_AR!$I$1</f>
        <v>0.7</v>
      </c>
      <c r="K21" s="7">
        <f>TopHITS_Aut_Dyn_Binary_AR!$J$1</f>
        <v>0.8</v>
      </c>
      <c r="L21" s="7">
        <f>TopHITS_Aut_Dyn_Binary_AR!$K$1</f>
        <v>0.9</v>
      </c>
      <c r="M21" s="7">
        <f>TopHITS_Aut_Dyn_Binary_AR!$L$1</f>
        <v>1</v>
      </c>
    </row>
    <row r="22" spans="1:13" ht="12.75">
      <c r="A22" s="5"/>
      <c r="B22" s="3" t="s">
        <v>1</v>
      </c>
      <c r="C22">
        <f>COUNT(TopHITS_Aut_Dyn_Binary_AR!$B$2:$B$118)</f>
        <v>76</v>
      </c>
      <c r="D22">
        <f>COUNT(TopHITS_Aut_Dyn_Binary_AR!$C$2:$C$118)</f>
        <v>72</v>
      </c>
      <c r="E22">
        <f>COUNT(TopHITS_Aut_Dyn_Binary_AR!$D$2:$D$118)</f>
        <v>58</v>
      </c>
      <c r="F22">
        <f>COUNT(TopHITS_Aut_Dyn_Binary_AR!$E$2:$E$118)</f>
        <v>49</v>
      </c>
      <c r="G22">
        <f>COUNT(TopHITS_Aut_Dyn_Binary_AR!$F$2:$F$118)</f>
        <v>37</v>
      </c>
      <c r="H22">
        <f>COUNT(TopHITS_Aut_Dyn_Binary_AR!$G$2:$G$118)</f>
        <v>28</v>
      </c>
      <c r="I22">
        <f>COUNT(TopHITS_Aut_Dyn_Binary_AR!$H$2:$H$118)</f>
        <v>23</v>
      </c>
      <c r="J22">
        <f>COUNT(TopHITS_Aut_Dyn_Binary_AR!$I$2:$I$118)</f>
        <v>17</v>
      </c>
      <c r="K22">
        <f>COUNT(TopHITS_Aut_Dyn_Binary_AR!$J$2:$J$118)</f>
        <v>11</v>
      </c>
      <c r="L22">
        <f>COUNT(TopHITS_Aut_Dyn_Binary_AR!$K$2:$K$118)</f>
        <v>6</v>
      </c>
      <c r="M22">
        <f>COUNT(TopHITS_Aut_Dyn_Binary_AR!$L$2:$L$118)</f>
        <v>0</v>
      </c>
    </row>
    <row r="23" spans="1:13" ht="12.75">
      <c r="A23" s="5">
        <f>MIN(C23:M23)</f>
        <v>0</v>
      </c>
      <c r="B23" s="3" t="s">
        <v>2</v>
      </c>
      <c r="C23">
        <f>MIN(TopHITS_Aut_Dyn_Binary_AR!$B$2:$B$118)</f>
        <v>1</v>
      </c>
      <c r="D23">
        <f>MIN(TopHITS_Aut_Dyn_Binary_AR!$C$2:$C$118)</f>
        <v>1</v>
      </c>
      <c r="E23">
        <f>MIN(TopHITS_Aut_Dyn_Binary_AR!$D$2:$D$118)</f>
        <v>2</v>
      </c>
      <c r="F23">
        <f>MIN(TopHITS_Aut_Dyn_Binary_AR!$E$2:$E$118)</f>
        <v>1</v>
      </c>
      <c r="G23">
        <f>MIN(TopHITS_Aut_Dyn_Binary_AR!$F$2:$F$118)</f>
        <v>1</v>
      </c>
      <c r="H23">
        <f>MIN(TopHITS_Aut_Dyn_Binary_AR!$G$2:$G$118)</f>
        <v>1</v>
      </c>
      <c r="I23">
        <f>MIN(TopHITS_Aut_Dyn_Binary_AR!$H$2:$H$118)</f>
        <v>11</v>
      </c>
      <c r="J23">
        <f>MIN(TopHITS_Aut_Dyn_Binary_AR!$I$2:$I$118)</f>
        <v>7</v>
      </c>
      <c r="K23">
        <f>MIN(TopHITS_Aut_Dyn_Binary_AR!$J$2:$J$118)</f>
        <v>3</v>
      </c>
      <c r="L23">
        <f>MIN(TopHITS_Aut_Dyn_Binary_AR!$K$2:$K$118)</f>
        <v>1</v>
      </c>
      <c r="M23">
        <f>MIN(TopHITS_Aut_Dyn_Binary_AR!$L$2:$L$118)</f>
        <v>0</v>
      </c>
    </row>
    <row r="24" spans="1:13" ht="12.75">
      <c r="A24" s="5"/>
      <c r="B24" s="6">
        <v>25</v>
      </c>
      <c r="C24">
        <f>PERCENTILE(TopHITS_Aut_Dyn_Binary_AR!$B$2:$B$118,$B24/100)</f>
        <v>119.75</v>
      </c>
      <c r="D24">
        <f>PERCENTILE(TopHITS_Aut_Dyn_Binary_AR!$C$2:$C$118,$B24/100)</f>
        <v>113.75</v>
      </c>
      <c r="E24">
        <f>PERCENTILE(TopHITS_Aut_Dyn_Binary_AR!$D$2:$D$118,$B24/100)</f>
        <v>94.25</v>
      </c>
      <c r="F24">
        <f>PERCENTILE(TopHITS_Aut_Dyn_Binary_AR!$E$2:$E$118,$B24/100)</f>
        <v>73</v>
      </c>
      <c r="G24">
        <f>PERCENTILE(TopHITS_Aut_Dyn_Binary_AR!$F$2:$F$118,$B24/100)</f>
        <v>81</v>
      </c>
      <c r="H24">
        <f>PERCENTILE(TopHITS_Aut_Dyn_Binary_AR!$G$2:$G$118,$B24/100)</f>
        <v>55.25</v>
      </c>
      <c r="I24">
        <f>PERCENTILE(TopHITS_Aut_Dyn_Binary_AR!$H$2:$H$118,$B24/100)</f>
        <v>40.5</v>
      </c>
      <c r="J24">
        <f>PERCENTILE(TopHITS_Aut_Dyn_Binary_AR!$I$2:$I$118,$B24/100)</f>
        <v>27</v>
      </c>
      <c r="K24">
        <f>PERCENTILE(TopHITS_Aut_Dyn_Binary_AR!$J$2:$J$118,$B24/100)</f>
        <v>15.5</v>
      </c>
      <c r="L24">
        <f>PERCENTILE(TopHITS_Aut_Dyn_Binary_AR!$K$2:$K$118,$B24/100)</f>
        <v>7</v>
      </c>
      <c r="M24" t="e">
        <f>PERCENTILE(TopHITS_Aut_Dyn_Binary_AR!$L$2:$L$118,$B24/100)</f>
        <v>#NUM!</v>
      </c>
    </row>
    <row r="25" spans="1:13" ht="12.75">
      <c r="A25" s="5">
        <f>A27-A23</f>
        <v>4748</v>
      </c>
      <c r="B25" s="3" t="s">
        <v>3</v>
      </c>
      <c r="C25">
        <f>MEDIAN(TopHITS_Aut_Dyn_Binary_AR!$B$2:$B$118)</f>
        <v>324</v>
      </c>
      <c r="D25">
        <f>MEDIAN(TopHITS_Aut_Dyn_Binary_AR!$C$2:$C$118)</f>
        <v>263</v>
      </c>
      <c r="E25">
        <f>MEDIAN(TopHITS_Aut_Dyn_Binary_AR!$D$2:$D$118)</f>
        <v>208.5</v>
      </c>
      <c r="F25">
        <f>MEDIAN(TopHITS_Aut_Dyn_Binary_AR!$E$2:$E$118)</f>
        <v>169</v>
      </c>
      <c r="G25">
        <f>MEDIAN(TopHITS_Aut_Dyn_Binary_AR!$F$2:$F$118)</f>
        <v>157</v>
      </c>
      <c r="H25">
        <f>MEDIAN(TopHITS_Aut_Dyn_Binary_AR!$G$2:$G$118)</f>
        <v>104.5</v>
      </c>
      <c r="I25">
        <f>MEDIAN(TopHITS_Aut_Dyn_Binary_AR!$H$2:$H$118)</f>
        <v>82</v>
      </c>
      <c r="J25">
        <f>MEDIAN(TopHITS_Aut_Dyn_Binary_AR!$I$2:$I$118)</f>
        <v>64</v>
      </c>
      <c r="K25">
        <f>MEDIAN(TopHITS_Aut_Dyn_Binary_AR!$J$2:$J$118)</f>
        <v>46</v>
      </c>
      <c r="L25">
        <f>MEDIAN(TopHITS_Aut_Dyn_Binary_AR!$K$2:$K$118)</f>
        <v>11</v>
      </c>
      <c r="M25" t="e">
        <f>MEDIAN(TopHITS_Aut_Dyn_Binary_AR!$L$2:$L$118)</f>
        <v>#NUM!</v>
      </c>
    </row>
    <row r="26" spans="1:13" ht="12.75">
      <c r="A26" s="5"/>
      <c r="B26" s="6">
        <v>75</v>
      </c>
      <c r="C26">
        <f>PERCENTILE(TopHITS_Aut_Dyn_Binary_AR!$B$2:$B$118,$B26/100)</f>
        <v>623.25</v>
      </c>
      <c r="D26">
        <f>PERCENTILE(TopHITS_Aut_Dyn_Binary_AR!$C$2:$C$118,$B26/100)</f>
        <v>528</v>
      </c>
      <c r="E26">
        <f>PERCENTILE(TopHITS_Aut_Dyn_Binary_AR!$D$2:$D$118,$B26/100)</f>
        <v>368.5</v>
      </c>
      <c r="F26">
        <f>PERCENTILE(TopHITS_Aut_Dyn_Binary_AR!$E$2:$E$118,$B26/100)</f>
        <v>288</v>
      </c>
      <c r="G26">
        <f>PERCENTILE(TopHITS_Aut_Dyn_Binary_AR!$F$2:$F$118,$B26/100)</f>
        <v>250</v>
      </c>
      <c r="H26">
        <f>PERCENTILE(TopHITS_Aut_Dyn_Binary_AR!$G$2:$G$118,$B26/100)</f>
        <v>189</v>
      </c>
      <c r="I26">
        <f>PERCENTILE(TopHITS_Aut_Dyn_Binary_AR!$H$2:$H$118,$B26/100)</f>
        <v>155.5</v>
      </c>
      <c r="J26">
        <f>PERCENTILE(TopHITS_Aut_Dyn_Binary_AR!$I$2:$I$118,$B26/100)</f>
        <v>165</v>
      </c>
      <c r="K26">
        <f>PERCENTILE(TopHITS_Aut_Dyn_Binary_AR!$J$2:$J$118,$B26/100)</f>
        <v>83</v>
      </c>
      <c r="L26">
        <f>PERCENTILE(TopHITS_Aut_Dyn_Binary_AR!$K$2:$K$118,$B26/100)</f>
        <v>15</v>
      </c>
      <c r="M26" t="e">
        <f>PERCENTILE(TopHITS_Aut_Dyn_Binary_AR!$L$2:$L$118,$B26/100)</f>
        <v>#NUM!</v>
      </c>
    </row>
    <row r="27" spans="1:13" ht="12.75">
      <c r="A27" s="5">
        <f>MAX(C27:M27)</f>
        <v>4748</v>
      </c>
      <c r="B27" s="3" t="s">
        <v>4</v>
      </c>
      <c r="C27">
        <f>MAX(TopHITS_Aut_Dyn_Binary_AR!$B$2:$B$118)</f>
        <v>4748</v>
      </c>
      <c r="D27">
        <f>MAX(TopHITS_Aut_Dyn_Binary_AR!$C$2:$C$118)</f>
        <v>4266</v>
      </c>
      <c r="E27">
        <f>MAX(TopHITS_Aut_Dyn_Binary_AR!$D$2:$D$118)</f>
        <v>3781</v>
      </c>
      <c r="F27">
        <f>MAX(TopHITS_Aut_Dyn_Binary_AR!$E$2:$E$118)</f>
        <v>3234</v>
      </c>
      <c r="G27">
        <f>MAX(TopHITS_Aut_Dyn_Binary_AR!$F$2:$F$118)</f>
        <v>2783</v>
      </c>
      <c r="H27">
        <f>MAX(TopHITS_Aut_Dyn_Binary_AR!$G$2:$G$118)</f>
        <v>2314</v>
      </c>
      <c r="I27">
        <f>MAX(TopHITS_Aut_Dyn_Binary_AR!$H$2:$H$118)</f>
        <v>1857</v>
      </c>
      <c r="J27">
        <f>MAX(TopHITS_Aut_Dyn_Binary_AR!$I$2:$I$118)</f>
        <v>1380</v>
      </c>
      <c r="K27">
        <f>MAX(TopHITS_Aut_Dyn_Binary_AR!$J$2:$J$118)</f>
        <v>911</v>
      </c>
      <c r="L27">
        <f>MAX(TopHITS_Aut_Dyn_Binary_AR!$K$2:$K$118)</f>
        <v>190</v>
      </c>
      <c r="M27">
        <f>MAX(TopHITS_Aut_Dyn_Binary_AR!$L$2:$L$118)</f>
        <v>0</v>
      </c>
    </row>
    <row r="28" spans="1:13" ht="12.75">
      <c r="A28" s="5"/>
      <c r="B28" s="3" t="s">
        <v>5</v>
      </c>
      <c r="C28">
        <f>AVERAGE(TopHITS_Aut_Dyn_Binary_AR!$B$2:$B$118)</f>
        <v>711.2368421052631</v>
      </c>
      <c r="D28">
        <f>AVERAGE(TopHITS_Aut_Dyn_Binary_AR!$C$2:$C$118)</f>
        <v>636.6111111111111</v>
      </c>
      <c r="E28">
        <f>AVERAGE(TopHITS_Aut_Dyn_Binary_AR!$D$2:$D$118)</f>
        <v>455.86206896551727</v>
      </c>
      <c r="F28">
        <f>AVERAGE(TopHITS_Aut_Dyn_Binary_AR!$E$2:$E$118)</f>
        <v>334.9795918367347</v>
      </c>
      <c r="G28">
        <f>AVERAGE(TopHITS_Aut_Dyn_Binary_AR!$F$2:$F$118)</f>
        <v>328.64864864864865</v>
      </c>
      <c r="H28">
        <f>AVERAGE(TopHITS_Aut_Dyn_Binary_AR!$G$2:$G$118)</f>
        <v>267.64285714285717</v>
      </c>
      <c r="I28">
        <f>AVERAGE(TopHITS_Aut_Dyn_Binary_AR!$H$2:$H$118)</f>
        <v>243.08695652173913</v>
      </c>
      <c r="J28">
        <f>AVERAGE(TopHITS_Aut_Dyn_Binary_AR!$I$2:$I$118)</f>
        <v>230.23529411764707</v>
      </c>
      <c r="K28">
        <f>AVERAGE(TopHITS_Aut_Dyn_Binary_AR!$J$2:$J$118)</f>
        <v>146.27272727272728</v>
      </c>
      <c r="L28">
        <f>AVERAGE(TopHITS_Aut_Dyn_Binary_AR!$K$2:$K$118)</f>
        <v>39.166666666666664</v>
      </c>
      <c r="M28" t="e">
        <f>AVERAGE(TopHITS_Aut_Dyn_Binary_AR!$L$2:$L$118)</f>
        <v>#DIV/0!</v>
      </c>
    </row>
    <row r="29" spans="1:13" ht="12.75">
      <c r="A29" s="5"/>
      <c r="B29" s="3" t="s">
        <v>6</v>
      </c>
      <c r="C29">
        <f>STDEV(TopHITS_Aut_Dyn_Binary_AR!$B$2:$B$118)</f>
        <v>1119.6472881334378</v>
      </c>
      <c r="D29">
        <f>STDEV(TopHITS_Aut_Dyn_Binary_AR!$C$2:$C$118)</f>
        <v>1022.987829916121</v>
      </c>
      <c r="E29">
        <f>STDEV(TopHITS_Aut_Dyn_Binary_AR!$D$2:$D$118)</f>
        <v>771.7906826557579</v>
      </c>
      <c r="F29">
        <f>STDEV(TopHITS_Aut_Dyn_Binary_AR!$E$2:$E$118)</f>
        <v>587.8052572137844</v>
      </c>
      <c r="G29">
        <f>STDEV(TopHITS_Aut_Dyn_Binary_AR!$F$2:$F$118)</f>
        <v>564.9214899344773</v>
      </c>
      <c r="H29">
        <f>STDEV(TopHITS_Aut_Dyn_Binary_AR!$G$2:$G$118)</f>
        <v>521.3436496766802</v>
      </c>
      <c r="I29">
        <f>STDEV(TopHITS_Aut_Dyn_Binary_AR!$H$2:$H$118)</f>
        <v>457.5979689484764</v>
      </c>
      <c r="J29">
        <f>STDEV(TopHITS_Aut_Dyn_Binary_AR!$I$2:$I$118)</f>
        <v>386.60194797293843</v>
      </c>
      <c r="K29">
        <f>STDEV(TopHITS_Aut_Dyn_Binary_AR!$J$2:$J$118)</f>
        <v>272.25946848882626</v>
      </c>
      <c r="L29">
        <f>STDEV(TopHITS_Aut_Dyn_Binary_AR!$K$2:$K$118)</f>
        <v>74.071361987388</v>
      </c>
      <c r="M29" t="e">
        <f>STDEV(TopHITS_Aut_Dyn_Binary_AR!$L$2:$L$118)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2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11</v>
      </c>
      <c r="J31" s="5">
        <f t="shared" si="0"/>
        <v>7</v>
      </c>
      <c r="K31" s="5">
        <f t="shared" si="0"/>
        <v>3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118.75</v>
      </c>
      <c r="D32" s="5">
        <f t="shared" si="1"/>
        <v>112.75</v>
      </c>
      <c r="E32" s="5">
        <f t="shared" si="1"/>
        <v>92.25</v>
      </c>
      <c r="F32" s="5">
        <f t="shared" si="1"/>
        <v>72</v>
      </c>
      <c r="G32" s="5">
        <f t="shared" si="1"/>
        <v>80</v>
      </c>
      <c r="H32" s="5">
        <f t="shared" si="1"/>
        <v>54.25</v>
      </c>
      <c r="I32" s="5">
        <f t="shared" si="1"/>
        <v>29.5</v>
      </c>
      <c r="J32" s="5">
        <f t="shared" si="1"/>
        <v>20</v>
      </c>
      <c r="K32" s="5">
        <f t="shared" si="1"/>
        <v>12.5</v>
      </c>
      <c r="L32" s="5">
        <f t="shared" si="1"/>
        <v>6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204.25</v>
      </c>
      <c r="D33" s="5">
        <f t="shared" si="2"/>
        <v>149.25</v>
      </c>
      <c r="E33" s="5">
        <f t="shared" si="2"/>
        <v>114.25</v>
      </c>
      <c r="F33" s="5">
        <f t="shared" si="2"/>
        <v>96</v>
      </c>
      <c r="G33" s="5">
        <f t="shared" si="2"/>
        <v>76</v>
      </c>
      <c r="H33" s="5">
        <f t="shared" si="2"/>
        <v>49.25</v>
      </c>
      <c r="I33" s="5">
        <f t="shared" si="2"/>
        <v>41.5</v>
      </c>
      <c r="J33" s="5">
        <f t="shared" si="2"/>
        <v>37</v>
      </c>
      <c r="K33" s="5">
        <f t="shared" si="2"/>
        <v>30.5</v>
      </c>
      <c r="L33" s="5">
        <f t="shared" si="2"/>
        <v>4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299.25</v>
      </c>
      <c r="D35" s="5">
        <f t="shared" si="4"/>
        <v>265</v>
      </c>
      <c r="E35" s="5">
        <f t="shared" si="4"/>
        <v>160</v>
      </c>
      <c r="F35" s="5">
        <f t="shared" si="4"/>
        <v>119</v>
      </c>
      <c r="G35" s="5">
        <f t="shared" si="4"/>
        <v>93</v>
      </c>
      <c r="H35" s="5">
        <f t="shared" si="4"/>
        <v>84.5</v>
      </c>
      <c r="I35" s="5">
        <f t="shared" si="4"/>
        <v>73.5</v>
      </c>
      <c r="J35" s="5">
        <f t="shared" si="4"/>
        <v>101</v>
      </c>
      <c r="K35" s="5">
        <f t="shared" si="4"/>
        <v>37</v>
      </c>
      <c r="L35" s="5">
        <f t="shared" si="4"/>
        <v>4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4124.75</v>
      </c>
      <c r="D36" s="5">
        <f t="shared" si="5"/>
        <v>3738</v>
      </c>
      <c r="E36" s="5">
        <f t="shared" si="5"/>
        <v>3412.5</v>
      </c>
      <c r="F36" s="5">
        <f t="shared" si="5"/>
        <v>2946</v>
      </c>
      <c r="G36" s="5">
        <f t="shared" si="5"/>
        <v>2533</v>
      </c>
      <c r="H36" s="5">
        <f t="shared" si="5"/>
        <v>2125</v>
      </c>
      <c r="I36" s="5">
        <f t="shared" si="5"/>
        <v>1701.5</v>
      </c>
      <c r="J36" s="5">
        <f t="shared" si="5"/>
        <v>1215</v>
      </c>
      <c r="K36" s="5">
        <f t="shared" si="5"/>
        <v>828</v>
      </c>
      <c r="L36" s="5">
        <f t="shared" si="5"/>
        <v>175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118.75</v>
      </c>
      <c r="D44" s="5">
        <f t="shared" si="12"/>
        <v>112.75</v>
      </c>
      <c r="E44" s="5">
        <f t="shared" si="12"/>
        <v>92.25</v>
      </c>
      <c r="F44" s="5">
        <f t="shared" si="12"/>
        <v>72</v>
      </c>
      <c r="G44" s="5">
        <f t="shared" si="12"/>
        <v>80</v>
      </c>
      <c r="H44" s="5">
        <f t="shared" si="12"/>
        <v>54.25</v>
      </c>
      <c r="I44" s="5">
        <f t="shared" si="12"/>
        <v>29.5</v>
      </c>
      <c r="J44" s="5">
        <f t="shared" si="12"/>
        <v>20</v>
      </c>
      <c r="K44" s="5">
        <f t="shared" si="12"/>
        <v>12.5</v>
      </c>
      <c r="L44" s="5">
        <f t="shared" si="12"/>
        <v>6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711.2368421052631</v>
      </c>
      <c r="D45" s="5">
        <f t="shared" si="13"/>
        <v>636.6111111111111</v>
      </c>
      <c r="E45" s="5">
        <f t="shared" si="13"/>
        <v>455.86206896551727</v>
      </c>
      <c r="F45" s="5">
        <f t="shared" si="13"/>
        <v>334.9795918367347</v>
      </c>
      <c r="G45" s="5">
        <f t="shared" si="13"/>
        <v>328.64864864864865</v>
      </c>
      <c r="H45" s="5">
        <f t="shared" si="13"/>
        <v>267.64285714285717</v>
      </c>
      <c r="I45" s="5">
        <f t="shared" si="13"/>
        <v>243.08695652173913</v>
      </c>
      <c r="J45" s="5">
        <f t="shared" si="13"/>
        <v>230.23529411764707</v>
      </c>
      <c r="K45" s="5">
        <f t="shared" si="13"/>
        <v>146.27272727272728</v>
      </c>
      <c r="L45" s="5">
        <f t="shared" si="13"/>
        <v>39.166666666666664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B1">
      <selection activeCell="C43" sqref="C43:M43"/>
    </sheetView>
  </sheetViews>
  <sheetFormatPr defaultColWidth="9.140625" defaultRowHeight="12.75"/>
  <sheetData>
    <row r="21" spans="3:13" ht="12.75">
      <c r="C21" s="7">
        <f>TopHITS_Aut_Dyn_Binary_BR!$B$1</f>
        <v>0</v>
      </c>
      <c r="D21" s="7">
        <f>TopHITS_Aut_Dyn_Binary_BR!$C$1</f>
        <v>0.1</v>
      </c>
      <c r="E21" s="7">
        <f>TopHITS_Aut_Dyn_Binary_BR!$D$1</f>
        <v>0.2</v>
      </c>
      <c r="F21" s="7">
        <f>TopHITS_Aut_Dyn_Binary_BR!$E$1</f>
        <v>0.3</v>
      </c>
      <c r="G21" s="7">
        <f>TopHITS_Aut_Dyn_Binary_BR!$F$1</f>
        <v>0.4</v>
      </c>
      <c r="H21" s="7">
        <f>TopHITS_Aut_Dyn_Binary_BR!$G$1</f>
        <v>0.5</v>
      </c>
      <c r="I21" s="7">
        <f>TopHITS_Aut_Dyn_Binary_BR!$H$1</f>
        <v>0.6</v>
      </c>
      <c r="J21" s="7">
        <f>TopHITS_Aut_Dyn_Binary_BR!$I$1</f>
        <v>0.7</v>
      </c>
      <c r="K21" s="7">
        <f>TopHITS_Aut_Dyn_Binary_BR!$J$1</f>
        <v>0.8</v>
      </c>
      <c r="L21" s="7">
        <f>TopHITS_Aut_Dyn_Binary_BR!$K$1</f>
        <v>0.9</v>
      </c>
      <c r="M21" s="7">
        <f>TopHITS_Aut_Dyn_Binary_BR!$L$1</f>
        <v>1</v>
      </c>
    </row>
    <row r="22" spans="1:13" ht="12.75">
      <c r="A22" s="5"/>
      <c r="B22" s="3" t="s">
        <v>1</v>
      </c>
      <c r="C22">
        <f>COUNT(TopHITS_Aut_Dyn_Binary_BR!$B$2:$B$114)</f>
        <v>39</v>
      </c>
      <c r="D22">
        <f>COUNT(TopHITS_Aut_Dyn_Binary_BR!$C$2:$C$114)</f>
        <v>38</v>
      </c>
      <c r="E22">
        <f>COUNT(TopHITS_Aut_Dyn_Binary_BR!$D$2:$D$114)</f>
        <v>32</v>
      </c>
      <c r="F22">
        <f>COUNT(TopHITS_Aut_Dyn_Binary_BR!$E$2:$E$114)</f>
        <v>29</v>
      </c>
      <c r="G22">
        <f>COUNT(TopHITS_Aut_Dyn_Binary_BR!$F$2:$F$114)</f>
        <v>22</v>
      </c>
      <c r="H22">
        <f>COUNT(TopHITS_Aut_Dyn_Binary_BR!$G$2:$G$114)</f>
        <v>19</v>
      </c>
      <c r="I22">
        <f>COUNT(TopHITS_Aut_Dyn_Binary_BR!$H$2:$H$114)</f>
        <v>16</v>
      </c>
      <c r="J22">
        <f>COUNT(TopHITS_Aut_Dyn_Binary_BR!$I$2:$I$114)</f>
        <v>12</v>
      </c>
      <c r="K22">
        <f>COUNT(TopHITS_Aut_Dyn_Binary_BR!$J$2:$J$114)</f>
        <v>10</v>
      </c>
      <c r="L22">
        <f>COUNT(TopHITS_Aut_Dyn_Binary_BR!$K$2:$K$114)</f>
        <v>6</v>
      </c>
      <c r="M22">
        <f>COUNT(TopHITS_Aut_Dyn_Binary_BR!$L$2:$L$114)</f>
        <v>0</v>
      </c>
    </row>
    <row r="23" spans="1:13" ht="12.75">
      <c r="A23" s="5">
        <f>MIN(C23:M23)</f>
        <v>0</v>
      </c>
      <c r="B23" s="3" t="s">
        <v>2</v>
      </c>
      <c r="C23">
        <f>MIN(TopHITS_Aut_Dyn_Binary_BR!$B$2:$B$114)</f>
        <v>1</v>
      </c>
      <c r="D23">
        <f>MIN(TopHITS_Aut_Dyn_Binary_BR!$C$2:$C$114)</f>
        <v>1</v>
      </c>
      <c r="E23">
        <f>MIN(TopHITS_Aut_Dyn_Binary_BR!$D$2:$D$114)</f>
        <v>2</v>
      </c>
      <c r="F23">
        <f>MIN(TopHITS_Aut_Dyn_Binary_BR!$E$2:$E$114)</f>
        <v>1</v>
      </c>
      <c r="G23">
        <f>MIN(TopHITS_Aut_Dyn_Binary_BR!$F$2:$F$114)</f>
        <v>1</v>
      </c>
      <c r="H23">
        <f>MIN(TopHITS_Aut_Dyn_Binary_BR!$G$2:$G$114)</f>
        <v>1</v>
      </c>
      <c r="I23">
        <f>MIN(TopHITS_Aut_Dyn_Binary_BR!$H$2:$H$114)</f>
        <v>11</v>
      </c>
      <c r="J23">
        <f>MIN(TopHITS_Aut_Dyn_Binary_BR!$I$2:$I$114)</f>
        <v>7</v>
      </c>
      <c r="K23">
        <f>MIN(TopHITS_Aut_Dyn_Binary_BR!$J$2:$J$114)</f>
        <v>3</v>
      </c>
      <c r="L23">
        <f>MIN(TopHITS_Aut_Dyn_Binary_BR!$K$2:$K$114)</f>
        <v>1</v>
      </c>
      <c r="M23">
        <f>MIN(TopHITS_Aut_Dyn_Binary_BR!$L$2:$L$114)</f>
        <v>0</v>
      </c>
    </row>
    <row r="24" spans="1:13" ht="12.75">
      <c r="A24" s="5"/>
      <c r="B24" s="6">
        <v>25</v>
      </c>
      <c r="C24">
        <f>PERCENTILE(TopHITS_Aut_Dyn_Binary_BR!$B$2:$B$114,$B24/100)</f>
        <v>63.5</v>
      </c>
      <c r="D24">
        <f>PERCENTILE(TopHITS_Aut_Dyn_Binary_BR!$C$2:$C$114,$B24/100)</f>
        <v>64.5</v>
      </c>
      <c r="E24">
        <f>PERCENTILE(TopHITS_Aut_Dyn_Binary_BR!$D$2:$D$114,$B24/100)</f>
        <v>66.5</v>
      </c>
      <c r="F24">
        <f>PERCENTILE(TopHITS_Aut_Dyn_Binary_BR!$E$2:$E$114,$B24/100)</f>
        <v>54</v>
      </c>
      <c r="G24">
        <f>PERCENTILE(TopHITS_Aut_Dyn_Binary_BR!$F$2:$F$114,$B24/100)</f>
        <v>52</v>
      </c>
      <c r="H24">
        <f>PERCENTILE(TopHITS_Aut_Dyn_Binary_BR!$G$2:$G$114,$B24/100)</f>
        <v>42</v>
      </c>
      <c r="I24">
        <f>PERCENTILE(TopHITS_Aut_Dyn_Binary_BR!$H$2:$H$114,$B24/100)</f>
        <v>32</v>
      </c>
      <c r="J24">
        <f>PERCENTILE(TopHITS_Aut_Dyn_Binary_BR!$I$2:$I$114,$B24/100)</f>
        <v>26</v>
      </c>
      <c r="K24">
        <f>PERCENTILE(TopHITS_Aut_Dyn_Binary_BR!$J$2:$J$114,$B24/100)</f>
        <v>15.25</v>
      </c>
      <c r="L24">
        <f>PERCENTILE(TopHITS_Aut_Dyn_Binary_BR!$K$2:$K$114,$B24/100)</f>
        <v>7</v>
      </c>
      <c r="M24" t="e">
        <f>PERCENTILE(TopHITS_Aut_Dyn_Binary_BR!$L$2:$L$114,$B24/100)</f>
        <v>#NUM!</v>
      </c>
    </row>
    <row r="25" spans="1:13" ht="12.75">
      <c r="A25" s="5">
        <f>A27-A23</f>
        <v>4748</v>
      </c>
      <c r="B25" s="3" t="s">
        <v>3</v>
      </c>
      <c r="C25">
        <f>MEDIAN(TopHITS_Aut_Dyn_Binary_BR!$B$2:$B$114)</f>
        <v>191</v>
      </c>
      <c r="D25">
        <f>MEDIAN(TopHITS_Aut_Dyn_Binary_BR!$C$2:$C$114)</f>
        <v>173</v>
      </c>
      <c r="E25">
        <f>MEDIAN(TopHITS_Aut_Dyn_Binary_BR!$D$2:$D$114)</f>
        <v>140.5</v>
      </c>
      <c r="F25">
        <f>MEDIAN(TopHITS_Aut_Dyn_Binary_BR!$E$2:$E$114)</f>
        <v>101</v>
      </c>
      <c r="G25">
        <f>MEDIAN(TopHITS_Aut_Dyn_Binary_BR!$F$2:$F$114)</f>
        <v>126.5</v>
      </c>
      <c r="H25">
        <f>MEDIAN(TopHITS_Aut_Dyn_Binary_BR!$G$2:$G$114)</f>
        <v>63</v>
      </c>
      <c r="I25">
        <f>MEDIAN(TopHITS_Aut_Dyn_Binary_BR!$H$2:$H$114)</f>
        <v>52.5</v>
      </c>
      <c r="J25">
        <f>MEDIAN(TopHITS_Aut_Dyn_Binary_BR!$I$2:$I$114)</f>
        <v>34.5</v>
      </c>
      <c r="K25">
        <f>MEDIAN(TopHITS_Aut_Dyn_Binary_BR!$J$2:$J$114)</f>
        <v>32.5</v>
      </c>
      <c r="L25">
        <f>MEDIAN(TopHITS_Aut_Dyn_Binary_BR!$K$2:$K$114)</f>
        <v>11</v>
      </c>
      <c r="M25" t="e">
        <f>MEDIAN(TopHITS_Aut_Dyn_Binary_BR!$L$2:$L$114)</f>
        <v>#NUM!</v>
      </c>
    </row>
    <row r="26" spans="1:13" ht="12.75">
      <c r="A26" s="5"/>
      <c r="B26" s="6">
        <v>75</v>
      </c>
      <c r="C26">
        <f>PERCENTILE(TopHITS_Aut_Dyn_Binary_BR!$B$2:$B$114,$B26/100)</f>
        <v>356</v>
      </c>
      <c r="D26">
        <f>PERCENTILE(TopHITS_Aut_Dyn_Binary_BR!$C$2:$C$114,$B26/100)</f>
        <v>351.25</v>
      </c>
      <c r="E26">
        <f>PERCENTILE(TopHITS_Aut_Dyn_Binary_BR!$D$2:$D$114,$B26/100)</f>
        <v>229.5</v>
      </c>
      <c r="F26">
        <f>PERCENTILE(TopHITS_Aut_Dyn_Binary_BR!$E$2:$E$114,$B26/100)</f>
        <v>177</v>
      </c>
      <c r="G26">
        <f>PERCENTILE(TopHITS_Aut_Dyn_Binary_BR!$F$2:$F$114,$B26/100)</f>
        <v>173.5</v>
      </c>
      <c r="H26">
        <f>PERCENTILE(TopHITS_Aut_Dyn_Binary_BR!$G$2:$G$114,$B26/100)</f>
        <v>114</v>
      </c>
      <c r="I26">
        <f>PERCENTILE(TopHITS_Aut_Dyn_Binary_BR!$H$2:$H$114,$B26/100)</f>
        <v>87.25</v>
      </c>
      <c r="J26">
        <f>PERCENTILE(TopHITS_Aut_Dyn_Binary_BR!$I$2:$I$114,$B26/100)</f>
        <v>75.5</v>
      </c>
      <c r="K26">
        <f>PERCENTILE(TopHITS_Aut_Dyn_Binary_BR!$J$2:$J$114,$B26/100)</f>
        <v>73.5</v>
      </c>
      <c r="L26">
        <f>PERCENTILE(TopHITS_Aut_Dyn_Binary_BR!$K$2:$K$114,$B26/100)</f>
        <v>15</v>
      </c>
      <c r="M26" t="e">
        <f>PERCENTILE(TopHITS_Aut_Dyn_Binary_BR!$L$2:$L$114,$B26/100)</f>
        <v>#NUM!</v>
      </c>
    </row>
    <row r="27" spans="1:13" ht="12.75">
      <c r="A27" s="5">
        <f>MAX(C27:M27)</f>
        <v>4748</v>
      </c>
      <c r="B27" s="3" t="s">
        <v>4</v>
      </c>
      <c r="C27">
        <f>MAX(TopHITS_Aut_Dyn_Binary_BR!$B$2:$B$114)</f>
        <v>4748</v>
      </c>
      <c r="D27">
        <f>MAX(TopHITS_Aut_Dyn_Binary_BR!$C$2:$C$114)</f>
        <v>4266</v>
      </c>
      <c r="E27">
        <f>MAX(TopHITS_Aut_Dyn_Binary_BR!$D$2:$D$114)</f>
        <v>3781</v>
      </c>
      <c r="F27">
        <f>MAX(TopHITS_Aut_Dyn_Binary_BR!$E$2:$E$114)</f>
        <v>1329</v>
      </c>
      <c r="G27">
        <f>MAX(TopHITS_Aut_Dyn_Binary_BR!$F$2:$F$114)</f>
        <v>1115</v>
      </c>
      <c r="H27">
        <f>MAX(TopHITS_Aut_Dyn_Binary_BR!$G$2:$G$114)</f>
        <v>941</v>
      </c>
      <c r="I27">
        <f>MAX(TopHITS_Aut_Dyn_Binary_BR!$H$2:$H$114)</f>
        <v>746</v>
      </c>
      <c r="J27">
        <f>MAX(TopHITS_Aut_Dyn_Binary_BR!$I$2:$I$114)</f>
        <v>535</v>
      </c>
      <c r="K27">
        <f>MAX(TopHITS_Aut_Dyn_Binary_BR!$J$2:$J$114)</f>
        <v>354</v>
      </c>
      <c r="L27">
        <f>MAX(TopHITS_Aut_Dyn_Binary_BR!$K$2:$K$114)</f>
        <v>190</v>
      </c>
      <c r="M27">
        <f>MAX(TopHITS_Aut_Dyn_Binary_BR!$L$2:$L$114)</f>
        <v>0</v>
      </c>
    </row>
    <row r="28" spans="1:13" ht="12.75">
      <c r="A28" s="5"/>
      <c r="B28" s="3" t="s">
        <v>5</v>
      </c>
      <c r="C28">
        <f>AVERAGE(TopHITS_Aut_Dyn_Binary_BR!$B$2:$B$114)</f>
        <v>580.1282051282051</v>
      </c>
      <c r="D28">
        <f>AVERAGE(TopHITS_Aut_Dyn_Binary_BR!$C$2:$C$114)</f>
        <v>538.5526315789474</v>
      </c>
      <c r="E28">
        <f>AVERAGE(TopHITS_Aut_Dyn_Binary_BR!$D$2:$D$114)</f>
        <v>315.5</v>
      </c>
      <c r="F28">
        <f>AVERAGE(TopHITS_Aut_Dyn_Binary_BR!$E$2:$E$114)</f>
        <v>174.41379310344828</v>
      </c>
      <c r="G28">
        <f>AVERAGE(TopHITS_Aut_Dyn_Binary_BR!$F$2:$F$114)</f>
        <v>170.45454545454547</v>
      </c>
      <c r="H28">
        <f>AVERAGE(TopHITS_Aut_Dyn_Binary_BR!$G$2:$G$114)</f>
        <v>123.10526315789474</v>
      </c>
      <c r="I28">
        <f>AVERAGE(TopHITS_Aut_Dyn_Binary_BR!$H$2:$H$114)</f>
        <v>105.125</v>
      </c>
      <c r="J28">
        <f>AVERAGE(TopHITS_Aut_Dyn_Binary_BR!$I$2:$I$114)</f>
        <v>89.33333333333333</v>
      </c>
      <c r="K28">
        <f>AVERAGE(TopHITS_Aut_Dyn_Binary_BR!$J$2:$J$114)</f>
        <v>69.8</v>
      </c>
      <c r="L28">
        <f>AVERAGE(TopHITS_Aut_Dyn_Binary_BR!$K$2:$K$114)</f>
        <v>39.166666666666664</v>
      </c>
      <c r="M28" t="e">
        <f>AVERAGE(TopHITS_Aut_Dyn_Binary_BR!$L$2:$L$114)</f>
        <v>#DIV/0!</v>
      </c>
    </row>
    <row r="29" spans="1:13" ht="12.75">
      <c r="A29" s="5"/>
      <c r="B29" s="3" t="s">
        <v>6</v>
      </c>
      <c r="C29">
        <f>STDEV(TopHITS_Aut_Dyn_Binary_BR!$B$2:$B$114)</f>
        <v>1138.470284370243</v>
      </c>
      <c r="D29">
        <f>STDEV(TopHITS_Aut_Dyn_Binary_BR!$C$2:$C$114)</f>
        <v>1035.2956934280783</v>
      </c>
      <c r="E29">
        <f>STDEV(TopHITS_Aut_Dyn_Binary_BR!$D$2:$D$114)</f>
        <v>693.1002348029259</v>
      </c>
      <c r="F29">
        <f>STDEV(TopHITS_Aut_Dyn_Binary_BR!$E$2:$E$114)</f>
        <v>256.4448586289875</v>
      </c>
      <c r="G29">
        <f>STDEV(TopHITS_Aut_Dyn_Binary_BR!$F$2:$F$114)</f>
        <v>238.20613867439374</v>
      </c>
      <c r="H29">
        <f>STDEV(TopHITS_Aut_Dyn_Binary_BR!$G$2:$G$114)</f>
        <v>204.43958486469575</v>
      </c>
      <c r="I29">
        <f>STDEV(TopHITS_Aut_Dyn_Binary_BR!$H$2:$H$114)</f>
        <v>175.5964597213357</v>
      </c>
      <c r="J29">
        <f>STDEV(TopHITS_Aut_Dyn_Binary_BR!$I$2:$I$114)</f>
        <v>145.14527727470679</v>
      </c>
      <c r="K29">
        <f>STDEV(TopHITS_Aut_Dyn_Binary_BR!$J$2:$J$114)</f>
        <v>104.3304578943486</v>
      </c>
      <c r="L29">
        <f>STDEV(TopHITS_Aut_Dyn_Binary_BR!$K$2:$K$114)</f>
        <v>74.071361987388</v>
      </c>
      <c r="M29" t="e">
        <f>STDEV(TopHITS_Aut_Dyn_Binary_BR!$L$2:$L$114)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2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11</v>
      </c>
      <c r="J31" s="5">
        <f t="shared" si="0"/>
        <v>7</v>
      </c>
      <c r="K31" s="5">
        <f t="shared" si="0"/>
        <v>3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62.5</v>
      </c>
      <c r="D32" s="5">
        <f t="shared" si="1"/>
        <v>63.5</v>
      </c>
      <c r="E32" s="5">
        <f t="shared" si="1"/>
        <v>64.5</v>
      </c>
      <c r="F32" s="5">
        <f t="shared" si="1"/>
        <v>53</v>
      </c>
      <c r="G32" s="5">
        <f t="shared" si="1"/>
        <v>51</v>
      </c>
      <c r="H32" s="5">
        <f t="shared" si="1"/>
        <v>41</v>
      </c>
      <c r="I32" s="5">
        <f t="shared" si="1"/>
        <v>21</v>
      </c>
      <c r="J32" s="5">
        <f t="shared" si="1"/>
        <v>19</v>
      </c>
      <c r="K32" s="5">
        <f t="shared" si="1"/>
        <v>12.25</v>
      </c>
      <c r="L32" s="5">
        <f t="shared" si="1"/>
        <v>6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127.5</v>
      </c>
      <c r="D33" s="5">
        <f t="shared" si="2"/>
        <v>108.5</v>
      </c>
      <c r="E33" s="5">
        <f t="shared" si="2"/>
        <v>74</v>
      </c>
      <c r="F33" s="5">
        <f t="shared" si="2"/>
        <v>47</v>
      </c>
      <c r="G33" s="5">
        <f t="shared" si="2"/>
        <v>74.5</v>
      </c>
      <c r="H33" s="5">
        <f t="shared" si="2"/>
        <v>21</v>
      </c>
      <c r="I33" s="5">
        <f t="shared" si="2"/>
        <v>20.5</v>
      </c>
      <c r="J33" s="5">
        <f t="shared" si="2"/>
        <v>8.5</v>
      </c>
      <c r="K33" s="5">
        <f t="shared" si="2"/>
        <v>17.25</v>
      </c>
      <c r="L33" s="5">
        <f t="shared" si="2"/>
        <v>4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165</v>
      </c>
      <c r="D35" s="5">
        <f t="shared" si="4"/>
        <v>178.25</v>
      </c>
      <c r="E35" s="5">
        <f t="shared" si="4"/>
        <v>89</v>
      </c>
      <c r="F35" s="5">
        <f t="shared" si="4"/>
        <v>76</v>
      </c>
      <c r="G35" s="5">
        <f t="shared" si="4"/>
        <v>47</v>
      </c>
      <c r="H35" s="5">
        <f t="shared" si="4"/>
        <v>51</v>
      </c>
      <c r="I35" s="5">
        <f t="shared" si="4"/>
        <v>34.75</v>
      </c>
      <c r="J35" s="5">
        <f t="shared" si="4"/>
        <v>41</v>
      </c>
      <c r="K35" s="5">
        <f t="shared" si="4"/>
        <v>41</v>
      </c>
      <c r="L35" s="5">
        <f t="shared" si="4"/>
        <v>4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4392</v>
      </c>
      <c r="D36" s="5">
        <f t="shared" si="5"/>
        <v>3914.75</v>
      </c>
      <c r="E36" s="5">
        <f t="shared" si="5"/>
        <v>3551.5</v>
      </c>
      <c r="F36" s="5">
        <f t="shared" si="5"/>
        <v>1152</v>
      </c>
      <c r="G36" s="5">
        <f t="shared" si="5"/>
        <v>941.5</v>
      </c>
      <c r="H36" s="5">
        <f t="shared" si="5"/>
        <v>827</v>
      </c>
      <c r="I36" s="5">
        <f t="shared" si="5"/>
        <v>658.75</v>
      </c>
      <c r="J36" s="5">
        <f t="shared" si="5"/>
        <v>459.5</v>
      </c>
      <c r="K36" s="5">
        <f t="shared" si="5"/>
        <v>280.5</v>
      </c>
      <c r="L36" s="5">
        <f t="shared" si="5"/>
        <v>175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62.5</v>
      </c>
      <c r="D44" s="5">
        <f t="shared" si="12"/>
        <v>63.5</v>
      </c>
      <c r="E44" s="5">
        <f t="shared" si="12"/>
        <v>64.5</v>
      </c>
      <c r="F44" s="5">
        <f t="shared" si="12"/>
        <v>53</v>
      </c>
      <c r="G44" s="5">
        <f t="shared" si="12"/>
        <v>51</v>
      </c>
      <c r="H44" s="5">
        <f t="shared" si="12"/>
        <v>41</v>
      </c>
      <c r="I44" s="5">
        <f t="shared" si="12"/>
        <v>21</v>
      </c>
      <c r="J44" s="5">
        <f t="shared" si="12"/>
        <v>19</v>
      </c>
      <c r="K44" s="5">
        <f t="shared" si="12"/>
        <v>12.25</v>
      </c>
      <c r="L44" s="5">
        <f t="shared" si="12"/>
        <v>6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580.1282051282051</v>
      </c>
      <c r="D45" s="5">
        <f t="shared" si="13"/>
        <v>538.5526315789474</v>
      </c>
      <c r="E45" s="5">
        <f t="shared" si="13"/>
        <v>315.5</v>
      </c>
      <c r="F45" s="5">
        <f t="shared" si="13"/>
        <v>174.41379310344828</v>
      </c>
      <c r="G45" s="5">
        <f t="shared" si="13"/>
        <v>170.45454545454547</v>
      </c>
      <c r="H45" s="5">
        <f t="shared" si="13"/>
        <v>123.10526315789474</v>
      </c>
      <c r="I45" s="5">
        <f t="shared" si="13"/>
        <v>105.125</v>
      </c>
      <c r="J45" s="5">
        <f t="shared" si="13"/>
        <v>89.33333333333333</v>
      </c>
      <c r="K45" s="5">
        <f t="shared" si="13"/>
        <v>69.8</v>
      </c>
      <c r="L45" s="5">
        <f t="shared" si="13"/>
        <v>39.166666666666664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C43" sqref="C43:M43"/>
    </sheetView>
  </sheetViews>
  <sheetFormatPr defaultColWidth="9.140625" defaultRowHeight="12.75"/>
  <sheetData>
    <row r="21" spans="3:13" ht="12.75">
      <c r="C21" s="7">
        <f>BottomHITS_Aut_Dyn_Binary_AR!$B$1</f>
        <v>0</v>
      </c>
      <c r="D21" s="7">
        <f>BottomHITS_Aut_Dyn_Binary_AR!$C$1</f>
        <v>0.1</v>
      </c>
      <c r="E21" s="7">
        <f>BottomHITS_Aut_Dyn_Binary_AR!$D$1</f>
        <v>0.2</v>
      </c>
      <c r="F21" s="7">
        <f>BottomHITS_Aut_Dyn_Binary_AR!$E$1</f>
        <v>0.3</v>
      </c>
      <c r="G21" s="7">
        <f>BottomHITS_Aut_Dyn_Binary_AR!$F$1</f>
        <v>0.4</v>
      </c>
      <c r="H21" s="7">
        <f>BottomHITS_Aut_Dyn_Binary_AR!$G$1</f>
        <v>0.5</v>
      </c>
      <c r="I21" s="7">
        <f>BottomHITS_Aut_Dyn_Binary_AR!$H$1</f>
        <v>0.6</v>
      </c>
      <c r="J21" s="7">
        <f>BottomHITS_Aut_Dyn_Binary_AR!$I$1</f>
        <v>0.7</v>
      </c>
      <c r="K21" s="7">
        <f>BottomHITS_Aut_Dyn_Binary_AR!$J$1</f>
        <v>0.8</v>
      </c>
      <c r="L21" s="7">
        <f>BottomHITS_Aut_Dyn_Binary_AR!$K$1</f>
        <v>0.9</v>
      </c>
      <c r="M21" s="7">
        <f>BottomHITS_Aut_Dyn_Binary_AR!$L$1</f>
        <v>1</v>
      </c>
    </row>
    <row r="22" spans="1:13" ht="12.75">
      <c r="A22" s="5"/>
      <c r="B22" s="3" t="s">
        <v>1</v>
      </c>
      <c r="C22">
        <f>COUNT(BottomHITS_Aut_Dyn_Binary_AR!$B$2:$B$118)</f>
        <v>76</v>
      </c>
      <c r="D22">
        <f>COUNT(BottomHITS_Aut_Dyn_Binary_AR!$C$2:$C$118)</f>
        <v>69</v>
      </c>
      <c r="E22">
        <f>COUNT(BottomHITS_Aut_Dyn_Binary_AR!$D$2:$D$118)</f>
        <v>65</v>
      </c>
      <c r="F22">
        <f>COUNT(BottomHITS_Aut_Dyn_Binary_AR!$E$2:$E$118)</f>
        <v>59</v>
      </c>
      <c r="G22">
        <f>COUNT(BottomHITS_Aut_Dyn_Binary_AR!$F$2:$F$118)</f>
        <v>53</v>
      </c>
      <c r="H22">
        <f>COUNT(BottomHITS_Aut_Dyn_Binary_AR!$G$2:$G$118)</f>
        <v>48</v>
      </c>
      <c r="I22">
        <f>COUNT(BottomHITS_Aut_Dyn_Binary_AR!$H$2:$H$118)</f>
        <v>39</v>
      </c>
      <c r="J22">
        <f>COUNT(BottomHITS_Aut_Dyn_Binary_AR!$I$2:$I$118)</f>
        <v>27</v>
      </c>
      <c r="K22">
        <f>COUNT(BottomHITS_Aut_Dyn_Binary_AR!$J$2:$J$118)</f>
        <v>18</v>
      </c>
      <c r="L22">
        <f>COUNT(BottomHITS_Aut_Dyn_Binary_AR!$K$2:$K$118)</f>
        <v>4</v>
      </c>
      <c r="M22">
        <f>COUNT(BottomHITS_Aut_Dyn_Binary_AR!$L$2:$L$118)</f>
        <v>0</v>
      </c>
    </row>
    <row r="23" spans="1:13" ht="12.75">
      <c r="A23" s="5">
        <f>MIN(C23:M23)</f>
        <v>0</v>
      </c>
      <c r="B23" s="3" t="s">
        <v>2</v>
      </c>
      <c r="C23">
        <f>MIN(BottomHITS_Aut_Dyn_Binary_AR!$B$2:$B$118)</f>
        <v>1</v>
      </c>
      <c r="D23">
        <f>MIN(BottomHITS_Aut_Dyn_Binary_AR!$C$2:$C$118)</f>
        <v>1</v>
      </c>
      <c r="E23">
        <f>MIN(BottomHITS_Aut_Dyn_Binary_AR!$D$2:$D$118)</f>
        <v>1</v>
      </c>
      <c r="F23">
        <f>MIN(BottomHITS_Aut_Dyn_Binary_AR!$E$2:$E$118)</f>
        <v>1</v>
      </c>
      <c r="G23">
        <f>MIN(BottomHITS_Aut_Dyn_Binary_AR!$F$2:$F$118)</f>
        <v>1</v>
      </c>
      <c r="H23">
        <f>MIN(BottomHITS_Aut_Dyn_Binary_AR!$G$2:$G$118)</f>
        <v>1</v>
      </c>
      <c r="I23">
        <f>MIN(BottomHITS_Aut_Dyn_Binary_AR!$H$2:$H$118)</f>
        <v>1</v>
      </c>
      <c r="J23">
        <f>MIN(BottomHITS_Aut_Dyn_Binary_AR!$I$2:$I$118)</f>
        <v>1</v>
      </c>
      <c r="K23">
        <f>MIN(BottomHITS_Aut_Dyn_Binary_AR!$J$2:$J$118)</f>
        <v>1</v>
      </c>
      <c r="L23">
        <f>MIN(BottomHITS_Aut_Dyn_Binary_AR!$K$2:$K$118)</f>
        <v>1</v>
      </c>
      <c r="M23">
        <f>MIN(BottomHITS_Aut_Dyn_Binary_AR!$L$2:$L$118)</f>
        <v>0</v>
      </c>
    </row>
    <row r="24" spans="1:13" ht="12.75">
      <c r="A24" s="5"/>
      <c r="B24" s="6">
        <v>25</v>
      </c>
      <c r="C24">
        <f>PERCENTILE(BottomHITS_Aut_Dyn_Binary_AR!$B$2:$B$118,$B24/100)</f>
        <v>119.75</v>
      </c>
      <c r="D24">
        <f>PERCENTILE(BottomHITS_Aut_Dyn_Binary_AR!$C$2:$C$118,$B24/100)</f>
        <v>127</v>
      </c>
      <c r="E24">
        <f>PERCENTILE(BottomHITS_Aut_Dyn_Binary_AR!$D$2:$D$118,$B24/100)</f>
        <v>116</v>
      </c>
      <c r="F24">
        <f>PERCENTILE(BottomHITS_Aut_Dyn_Binary_AR!$E$2:$E$118,$B24/100)</f>
        <v>93</v>
      </c>
      <c r="G24">
        <f>PERCENTILE(BottomHITS_Aut_Dyn_Binary_AR!$F$2:$F$118,$B24/100)</f>
        <v>89</v>
      </c>
      <c r="H24">
        <f>PERCENTILE(BottomHITS_Aut_Dyn_Binary_AR!$G$2:$G$118,$B24/100)</f>
        <v>78.5</v>
      </c>
      <c r="I24">
        <f>PERCENTILE(BottomHITS_Aut_Dyn_Binary_AR!$H$2:$H$118,$B24/100)</f>
        <v>60</v>
      </c>
      <c r="J24">
        <f>PERCENTILE(BottomHITS_Aut_Dyn_Binary_AR!$I$2:$I$118,$B24/100)</f>
        <v>65.5</v>
      </c>
      <c r="K24">
        <f>PERCENTILE(BottomHITS_Aut_Dyn_Binary_AR!$J$2:$J$118,$B24/100)</f>
        <v>40.25</v>
      </c>
      <c r="L24">
        <f>PERCENTILE(BottomHITS_Aut_Dyn_Binary_AR!$K$2:$K$118,$B24/100)</f>
        <v>34</v>
      </c>
      <c r="M24" t="e">
        <f>PERCENTILE(BottomHITS_Aut_Dyn_Binary_AR!$L$2:$L$118,$B24/100)</f>
        <v>#NUM!</v>
      </c>
    </row>
    <row r="25" spans="1:13" ht="12.75">
      <c r="A25" s="5">
        <f>A27-A23</f>
        <v>4748</v>
      </c>
      <c r="B25" s="3" t="s">
        <v>3</v>
      </c>
      <c r="C25">
        <f>MEDIAN(BottomHITS_Aut_Dyn_Binary_AR!$B$2:$B$118)</f>
        <v>324</v>
      </c>
      <c r="D25">
        <f>MEDIAN(BottomHITS_Aut_Dyn_Binary_AR!$C$2:$C$118)</f>
        <v>299</v>
      </c>
      <c r="E25">
        <f>MEDIAN(BottomHITS_Aut_Dyn_Binary_AR!$D$2:$D$118)</f>
        <v>277</v>
      </c>
      <c r="F25">
        <f>MEDIAN(BottomHITS_Aut_Dyn_Binary_AR!$E$2:$E$118)</f>
        <v>249</v>
      </c>
      <c r="G25">
        <f>MEDIAN(BottomHITS_Aut_Dyn_Binary_AR!$F$2:$F$118)</f>
        <v>224</v>
      </c>
      <c r="H25">
        <f>MEDIAN(BottomHITS_Aut_Dyn_Binary_AR!$G$2:$G$118)</f>
        <v>214.5</v>
      </c>
      <c r="I25">
        <f>MEDIAN(BottomHITS_Aut_Dyn_Binary_AR!$H$2:$H$118)</f>
        <v>158</v>
      </c>
      <c r="J25">
        <f>MEDIAN(BottomHITS_Aut_Dyn_Binary_AR!$I$2:$I$118)</f>
        <v>176</v>
      </c>
      <c r="K25">
        <f>MEDIAN(BottomHITS_Aut_Dyn_Binary_AR!$J$2:$J$118)</f>
        <v>114.5</v>
      </c>
      <c r="L25">
        <f>MEDIAN(BottomHITS_Aut_Dyn_Binary_AR!$K$2:$K$118)</f>
        <v>46.5</v>
      </c>
      <c r="M25" t="e">
        <f>MEDIAN(BottomHITS_Aut_Dyn_Binary_AR!$L$2:$L$118)</f>
        <v>#NUM!</v>
      </c>
    </row>
    <row r="26" spans="1:13" ht="12.75">
      <c r="A26" s="5"/>
      <c r="B26" s="6">
        <v>75</v>
      </c>
      <c r="C26">
        <f>PERCENTILE(BottomHITS_Aut_Dyn_Binary_AR!$B$2:$B$118,$B26/100)</f>
        <v>623.25</v>
      </c>
      <c r="D26">
        <f>PERCENTILE(BottomHITS_Aut_Dyn_Binary_AR!$C$2:$C$118,$B26/100)</f>
        <v>550</v>
      </c>
      <c r="E26">
        <f>PERCENTILE(BottomHITS_Aut_Dyn_Binary_AR!$D$2:$D$118,$B26/100)</f>
        <v>507</v>
      </c>
      <c r="F26">
        <f>PERCENTILE(BottomHITS_Aut_Dyn_Binary_AR!$E$2:$E$118,$B26/100)</f>
        <v>499.5</v>
      </c>
      <c r="G26">
        <f>PERCENTILE(BottomHITS_Aut_Dyn_Binary_AR!$F$2:$F$118,$B26/100)</f>
        <v>531</v>
      </c>
      <c r="H26">
        <f>PERCENTILE(BottomHITS_Aut_Dyn_Binary_AR!$G$2:$G$118,$B26/100)</f>
        <v>446</v>
      </c>
      <c r="I26">
        <f>PERCENTILE(BottomHITS_Aut_Dyn_Binary_AR!$H$2:$H$118,$B26/100)</f>
        <v>347</v>
      </c>
      <c r="J26">
        <f>PERCENTILE(BottomHITS_Aut_Dyn_Binary_AR!$I$2:$I$118,$B26/100)</f>
        <v>319</v>
      </c>
      <c r="K26">
        <f>PERCENTILE(BottomHITS_Aut_Dyn_Binary_AR!$J$2:$J$118,$B26/100)</f>
        <v>196.75</v>
      </c>
      <c r="L26">
        <f>PERCENTILE(BottomHITS_Aut_Dyn_Binary_AR!$K$2:$K$118,$B26/100)</f>
        <v>92.5</v>
      </c>
      <c r="M26" t="e">
        <f>PERCENTILE(BottomHITS_Aut_Dyn_Binary_AR!$L$2:$L$118,$B26/100)</f>
        <v>#NUM!</v>
      </c>
    </row>
    <row r="27" spans="1:13" ht="12.75">
      <c r="A27" s="5">
        <f>MAX(C27:M27)</f>
        <v>4748</v>
      </c>
      <c r="B27" s="3" t="s">
        <v>4</v>
      </c>
      <c r="C27">
        <f>MAX(BottomHITS_Aut_Dyn_Binary_AR!$B$2:$B$118)</f>
        <v>4748</v>
      </c>
      <c r="D27">
        <f>MAX(BottomHITS_Aut_Dyn_Binary_AR!$C$2:$C$118)</f>
        <v>4278</v>
      </c>
      <c r="E27">
        <f>MAX(BottomHITS_Aut_Dyn_Binary_AR!$D$2:$D$118)</f>
        <v>3807</v>
      </c>
      <c r="F27">
        <f>MAX(BottomHITS_Aut_Dyn_Binary_AR!$E$2:$E$118)</f>
        <v>3335</v>
      </c>
      <c r="G27">
        <f>MAX(BottomHITS_Aut_Dyn_Binary_AR!$F$2:$F$118)</f>
        <v>2861</v>
      </c>
      <c r="H27">
        <f>MAX(BottomHITS_Aut_Dyn_Binary_AR!$G$2:$G$118)</f>
        <v>2389</v>
      </c>
      <c r="I27">
        <f>MAX(BottomHITS_Aut_Dyn_Binary_AR!$H$2:$H$118)</f>
        <v>1914</v>
      </c>
      <c r="J27">
        <f>MAX(BottomHITS_Aut_Dyn_Binary_AR!$I$2:$I$118)</f>
        <v>1440</v>
      </c>
      <c r="K27">
        <f>MAX(BottomHITS_Aut_Dyn_Binary_AR!$J$2:$J$118)</f>
        <v>926</v>
      </c>
      <c r="L27">
        <f>MAX(BottomHITS_Aut_Dyn_Binary_AR!$K$2:$K$118)</f>
        <v>226</v>
      </c>
      <c r="M27">
        <f>MAX(BottomHITS_Aut_Dyn_Binary_AR!$L$2:$L$118)</f>
        <v>0</v>
      </c>
    </row>
    <row r="28" spans="1:13" ht="12.75">
      <c r="A28" s="5"/>
      <c r="B28" s="3" t="s">
        <v>5</v>
      </c>
      <c r="C28">
        <f>AVERAGE(BottomHITS_Aut_Dyn_Binary_AR!$B$2:$B$118)</f>
        <v>711.2368421052631</v>
      </c>
      <c r="D28">
        <f>AVERAGE(BottomHITS_Aut_Dyn_Binary_AR!$C$2:$C$118)</f>
        <v>612.6231884057971</v>
      </c>
      <c r="E28">
        <f>AVERAGE(BottomHITS_Aut_Dyn_Binary_AR!$D$2:$D$118)</f>
        <v>568.276923076923</v>
      </c>
      <c r="F28">
        <f>AVERAGE(BottomHITS_Aut_Dyn_Binary_AR!$E$2:$E$118)</f>
        <v>492.77966101694915</v>
      </c>
      <c r="G28">
        <f>AVERAGE(BottomHITS_Aut_Dyn_Binary_AR!$F$2:$F$118)</f>
        <v>461.6981132075472</v>
      </c>
      <c r="H28">
        <f>AVERAGE(BottomHITS_Aut_Dyn_Binary_AR!$G$2:$G$118)</f>
        <v>410.625</v>
      </c>
      <c r="I28">
        <f>AVERAGE(BottomHITS_Aut_Dyn_Binary_AR!$H$2:$H$118)</f>
        <v>343</v>
      </c>
      <c r="J28">
        <f>AVERAGE(BottomHITS_Aut_Dyn_Binary_AR!$I$2:$I$118)</f>
        <v>339.14814814814815</v>
      </c>
      <c r="K28">
        <f>AVERAGE(BottomHITS_Aut_Dyn_Binary_AR!$J$2:$J$118)</f>
        <v>227.83333333333334</v>
      </c>
      <c r="L28">
        <f>AVERAGE(BottomHITS_Aut_Dyn_Binary_AR!$K$2:$K$118)</f>
        <v>80</v>
      </c>
      <c r="M28" t="e">
        <f>AVERAGE(BottomHITS_Aut_Dyn_Binary_AR!$L$2:$L$118)</f>
        <v>#DIV/0!</v>
      </c>
    </row>
    <row r="29" spans="1:13" ht="12.75">
      <c r="A29" s="5"/>
      <c r="B29" s="3" t="s">
        <v>6</v>
      </c>
      <c r="C29">
        <f>STDEV(BottomHITS_Aut_Dyn_Binary_AR!$B$2:$B$118)</f>
        <v>1119.6472881334378</v>
      </c>
      <c r="D29">
        <f>STDEV(BottomHITS_Aut_Dyn_Binary_AR!$C$2:$C$118)</f>
        <v>951.0757701838803</v>
      </c>
      <c r="E29">
        <f>STDEV(BottomHITS_Aut_Dyn_Binary_AR!$D$2:$D$118)</f>
        <v>872.4495061981436</v>
      </c>
      <c r="F29">
        <f>STDEV(BottomHITS_Aut_Dyn_Binary_AR!$E$2:$E$118)</f>
        <v>761.7373306846027</v>
      </c>
      <c r="G29">
        <f>STDEV(BottomHITS_Aut_Dyn_Binary_AR!$F$2:$F$118)</f>
        <v>682.1460926569475</v>
      </c>
      <c r="H29">
        <f>STDEV(BottomHITS_Aut_Dyn_Binary_AR!$G$2:$G$118)</f>
        <v>591.110049335597</v>
      </c>
      <c r="I29">
        <f>STDEV(BottomHITS_Aut_Dyn_Binary_AR!$H$2:$H$118)</f>
        <v>510.57248570393483</v>
      </c>
      <c r="J29">
        <f>STDEV(BottomHITS_Aut_Dyn_Binary_AR!$I$2:$I$118)</f>
        <v>434.5255329050742</v>
      </c>
      <c r="K29">
        <f>STDEV(BottomHITS_Aut_Dyn_Binary_AR!$J$2:$J$118)</f>
        <v>294.3509809733951</v>
      </c>
      <c r="L29">
        <f>STDEV(BottomHITS_Aut_Dyn_Binary_AR!$K$2:$K$118)</f>
        <v>99.67614224744723</v>
      </c>
      <c r="M29" t="e">
        <f>STDEV(BottomHITS_Aut_Dyn_Binary_AR!$L$2:$L$118)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118.75</v>
      </c>
      <c r="D32" s="5">
        <f t="shared" si="1"/>
        <v>126</v>
      </c>
      <c r="E32" s="5">
        <f t="shared" si="1"/>
        <v>115</v>
      </c>
      <c r="F32" s="5">
        <f t="shared" si="1"/>
        <v>92</v>
      </c>
      <c r="G32" s="5">
        <f t="shared" si="1"/>
        <v>88</v>
      </c>
      <c r="H32" s="5">
        <f t="shared" si="1"/>
        <v>77.5</v>
      </c>
      <c r="I32" s="5">
        <f t="shared" si="1"/>
        <v>59</v>
      </c>
      <c r="J32" s="5">
        <f t="shared" si="1"/>
        <v>64.5</v>
      </c>
      <c r="K32" s="5">
        <f t="shared" si="1"/>
        <v>39.25</v>
      </c>
      <c r="L32" s="5">
        <f t="shared" si="1"/>
        <v>33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204.25</v>
      </c>
      <c r="D33" s="5">
        <f t="shared" si="2"/>
        <v>172</v>
      </c>
      <c r="E33" s="5">
        <f t="shared" si="2"/>
        <v>161</v>
      </c>
      <c r="F33" s="5">
        <f t="shared" si="2"/>
        <v>156</v>
      </c>
      <c r="G33" s="5">
        <f t="shared" si="2"/>
        <v>135</v>
      </c>
      <c r="H33" s="5">
        <f t="shared" si="2"/>
        <v>136</v>
      </c>
      <c r="I33" s="5">
        <f t="shared" si="2"/>
        <v>98</v>
      </c>
      <c r="J33" s="5">
        <f t="shared" si="2"/>
        <v>110.5</v>
      </c>
      <c r="K33" s="5">
        <f t="shared" si="2"/>
        <v>74.25</v>
      </c>
      <c r="L33" s="5">
        <f t="shared" si="2"/>
        <v>12.5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299.25</v>
      </c>
      <c r="D35" s="5">
        <f t="shared" si="4"/>
        <v>251</v>
      </c>
      <c r="E35" s="5">
        <f t="shared" si="4"/>
        <v>230</v>
      </c>
      <c r="F35" s="5">
        <f t="shared" si="4"/>
        <v>250.5</v>
      </c>
      <c r="G35" s="5">
        <f t="shared" si="4"/>
        <v>307</v>
      </c>
      <c r="H35" s="5">
        <f t="shared" si="4"/>
        <v>231.5</v>
      </c>
      <c r="I35" s="5">
        <f t="shared" si="4"/>
        <v>189</v>
      </c>
      <c r="J35" s="5">
        <f t="shared" si="4"/>
        <v>143</v>
      </c>
      <c r="K35" s="5">
        <f t="shared" si="4"/>
        <v>82.25</v>
      </c>
      <c r="L35" s="5">
        <f t="shared" si="4"/>
        <v>46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4124.75</v>
      </c>
      <c r="D36" s="5">
        <f t="shared" si="5"/>
        <v>3728</v>
      </c>
      <c r="E36" s="5">
        <f t="shared" si="5"/>
        <v>3300</v>
      </c>
      <c r="F36" s="5">
        <f t="shared" si="5"/>
        <v>2835.5</v>
      </c>
      <c r="G36" s="5">
        <f t="shared" si="5"/>
        <v>2330</v>
      </c>
      <c r="H36" s="5">
        <f t="shared" si="5"/>
        <v>1943</v>
      </c>
      <c r="I36" s="5">
        <f t="shared" si="5"/>
        <v>1567</v>
      </c>
      <c r="J36" s="5">
        <f t="shared" si="5"/>
        <v>1121</v>
      </c>
      <c r="K36" s="5">
        <f t="shared" si="5"/>
        <v>729.25</v>
      </c>
      <c r="L36" s="5">
        <f t="shared" si="5"/>
        <v>133.5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118.75</v>
      </c>
      <c r="D44" s="5">
        <f t="shared" si="12"/>
        <v>126</v>
      </c>
      <c r="E44" s="5">
        <f t="shared" si="12"/>
        <v>115</v>
      </c>
      <c r="F44" s="5">
        <f t="shared" si="12"/>
        <v>92</v>
      </c>
      <c r="G44" s="5">
        <f t="shared" si="12"/>
        <v>88</v>
      </c>
      <c r="H44" s="5">
        <f t="shared" si="12"/>
        <v>77.5</v>
      </c>
      <c r="I44" s="5">
        <f t="shared" si="12"/>
        <v>59</v>
      </c>
      <c r="J44" s="5">
        <f t="shared" si="12"/>
        <v>64.5</v>
      </c>
      <c r="K44" s="5">
        <f t="shared" si="12"/>
        <v>39.25</v>
      </c>
      <c r="L44" s="5">
        <f t="shared" si="12"/>
        <v>33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711.2368421052631</v>
      </c>
      <c r="D45" s="5">
        <f t="shared" si="13"/>
        <v>612.6231884057971</v>
      </c>
      <c r="E45" s="5">
        <f t="shared" si="13"/>
        <v>568.276923076923</v>
      </c>
      <c r="F45" s="5">
        <f t="shared" si="13"/>
        <v>492.77966101694915</v>
      </c>
      <c r="G45" s="5">
        <f t="shared" si="13"/>
        <v>461.6981132075472</v>
      </c>
      <c r="H45" s="5">
        <f t="shared" si="13"/>
        <v>410.625</v>
      </c>
      <c r="I45" s="5">
        <f t="shared" si="13"/>
        <v>343</v>
      </c>
      <c r="J45" s="5">
        <f t="shared" si="13"/>
        <v>339.14814814814815</v>
      </c>
      <c r="K45" s="5">
        <f t="shared" si="13"/>
        <v>227.83333333333334</v>
      </c>
      <c r="L45" s="5">
        <f t="shared" si="13"/>
        <v>80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I29" sqref="I29"/>
    </sheetView>
  </sheetViews>
  <sheetFormatPr defaultColWidth="9.140625" defaultRowHeight="12.75"/>
  <sheetData>
    <row r="21" spans="3:13" ht="12.75">
      <c r="C21" s="7">
        <f>TopPR_Dyn_BR!$B$1</f>
        <v>0</v>
      </c>
      <c r="D21" s="7">
        <f>TopPR_Dyn_BR!$C$1</f>
        <v>0.1</v>
      </c>
      <c r="E21" s="7">
        <f>TopPR_Dyn_BR!$D$1</f>
        <v>0.2</v>
      </c>
      <c r="F21" s="7">
        <f>TopPR_Dyn_BR!$E$1</f>
        <v>0.3</v>
      </c>
      <c r="G21" s="7">
        <f>TopPR_Dyn_BR!$F$1</f>
        <v>0.4</v>
      </c>
      <c r="H21" s="7">
        <f>TopPR_Dyn_BR!$G$1</f>
        <v>0.5</v>
      </c>
      <c r="I21" s="7">
        <f>TopPR_Dyn_BR!$H$1</f>
        <v>0.6</v>
      </c>
      <c r="J21" s="7">
        <f>TopPR_Dyn_BR!$I$1</f>
        <v>0.7</v>
      </c>
      <c r="K21" s="7">
        <f>TopPR_Dyn_BR!$J$1</f>
        <v>0.8</v>
      </c>
      <c r="L21" s="7">
        <f>TopPR_Dyn_BR!$K$1</f>
        <v>0.9</v>
      </c>
      <c r="M21" s="7">
        <f>TopPR_Dyn_BR!$L$1</f>
        <v>1</v>
      </c>
    </row>
    <row r="22" spans="1:13" ht="12.75">
      <c r="A22" s="5"/>
      <c r="B22" s="3" t="s">
        <v>1</v>
      </c>
      <c r="C22">
        <f>COUNT(TopPR_Dyn_BR!$B$2:$B$114)</f>
        <v>39</v>
      </c>
      <c r="D22">
        <f>COUNT(TopPR_Dyn_BR!$C$2:$C$114)</f>
        <v>38</v>
      </c>
      <c r="E22">
        <f>COUNT(TopPR_Dyn_BR!$D$2:$D$114)</f>
        <v>35</v>
      </c>
      <c r="F22">
        <f>COUNT(TopPR_Dyn_BR!$E$2:$E$114)</f>
        <v>35</v>
      </c>
      <c r="G22">
        <f>COUNT(TopPR_Dyn_BR!$F$2:$F$114)</f>
        <v>31</v>
      </c>
      <c r="H22">
        <f>COUNT(TopPR_Dyn_BR!$G$2:$G$114)</f>
        <v>29</v>
      </c>
      <c r="I22">
        <f>COUNT(TopPR_Dyn_BR!$H$2:$H$114)</f>
        <v>26</v>
      </c>
      <c r="J22">
        <f>COUNT(TopPR_Dyn_BR!$I$2:$I$114)</f>
        <v>20</v>
      </c>
      <c r="K22">
        <f>COUNT(TopPR_Dyn_BR!$J$2:$J$114)</f>
        <v>19</v>
      </c>
      <c r="L22">
        <f>COUNT(TopPR_Dyn_BR!$K$2:$K$114)</f>
        <v>11</v>
      </c>
      <c r="M22">
        <f>COUNT(TopPR_Dyn_BR!$L$2:$L$114)</f>
        <v>0</v>
      </c>
    </row>
    <row r="23" spans="1:13" ht="12.75">
      <c r="A23" s="5">
        <f>MIN(C23:M23)</f>
        <v>0</v>
      </c>
      <c r="B23" s="3" t="s">
        <v>2</v>
      </c>
      <c r="C23">
        <f>MIN(TopPR_Dyn_BR!$B$2:$B$114)</f>
        <v>1</v>
      </c>
      <c r="D23">
        <f>MIN(TopPR_Dyn_BR!$C$2:$C$114)</f>
        <v>1</v>
      </c>
      <c r="E23">
        <f>MIN(TopPR_Dyn_BR!$D$2:$D$114)</f>
        <v>1</v>
      </c>
      <c r="F23">
        <f>MIN(TopPR_Dyn_BR!$E$2:$E$114)</f>
        <v>1</v>
      </c>
      <c r="G23">
        <f>MIN(TopPR_Dyn_BR!$F$2:$F$114)</f>
        <v>1</v>
      </c>
      <c r="H23">
        <f>MIN(TopPR_Dyn_BR!$G$2:$G$114)</f>
        <v>1</v>
      </c>
      <c r="I23">
        <f>MIN(TopPR_Dyn_BR!$H$2:$H$114)</f>
        <v>1</v>
      </c>
      <c r="J23">
        <f>MIN(TopPR_Dyn_BR!$I$2:$I$114)</f>
        <v>1</v>
      </c>
      <c r="K23">
        <f>MIN(TopPR_Dyn_BR!$J$2:$J$114)</f>
        <v>1</v>
      </c>
      <c r="L23">
        <f>MIN(TopPR_Dyn_BR!$K$2:$K$114)</f>
        <v>1</v>
      </c>
      <c r="M23">
        <f>MIN(TopPR_Dyn_BR!$L$2:$L$114)</f>
        <v>0</v>
      </c>
    </row>
    <row r="24" spans="1:13" ht="12.75">
      <c r="A24" s="5"/>
      <c r="B24" s="6">
        <v>25</v>
      </c>
      <c r="C24">
        <f>PERCENTILE(TopPR_Dyn_BR!$B$2:$B$114,$B24/100)</f>
        <v>63.5</v>
      </c>
      <c r="D24">
        <f>PERCENTILE(TopPR_Dyn_BR!$C$2:$C$114,$B24/100)</f>
        <v>57.25</v>
      </c>
      <c r="E24">
        <f>PERCENTILE(TopPR_Dyn_BR!$D$2:$D$114,$B24/100)</f>
        <v>46.5</v>
      </c>
      <c r="F24">
        <f>PERCENTILE(TopPR_Dyn_BR!$E$2:$E$114,$B24/100)</f>
        <v>68.5</v>
      </c>
      <c r="G24">
        <f>PERCENTILE(TopPR_Dyn_BR!$F$2:$F$114,$B24/100)</f>
        <v>64.5</v>
      </c>
      <c r="H24">
        <f>PERCENTILE(TopPR_Dyn_BR!$G$2:$G$114,$B24/100)</f>
        <v>58</v>
      </c>
      <c r="I24">
        <f>PERCENTILE(TopPR_Dyn_BR!$H$2:$H$114,$B24/100)</f>
        <v>49.75</v>
      </c>
      <c r="J24">
        <f>PERCENTILE(TopPR_Dyn_BR!$I$2:$I$114,$B24/100)</f>
        <v>35.75</v>
      </c>
      <c r="K24">
        <f>PERCENTILE(TopPR_Dyn_BR!$J$2:$J$114,$B24/100)</f>
        <v>14.5</v>
      </c>
      <c r="L24">
        <f>PERCENTILE(TopPR_Dyn_BR!$K$2:$K$114,$B24/100)</f>
        <v>6</v>
      </c>
      <c r="M24" t="e">
        <f>PERCENTILE(TopPR_Dyn_BR!$L$2:$L$114,$B24/100)</f>
        <v>#NUM!</v>
      </c>
    </row>
    <row r="25" spans="1:13" ht="12.75">
      <c r="A25" s="5">
        <f>A27-A23</f>
        <v>4748</v>
      </c>
      <c r="B25" s="3" t="s">
        <v>3</v>
      </c>
      <c r="C25">
        <f>MEDIAN(TopPR_Dyn_BR!$B$2:$B$114)</f>
        <v>191</v>
      </c>
      <c r="D25">
        <f>MEDIAN(TopPR_Dyn_BR!$C$2:$C$114)</f>
        <v>175.5</v>
      </c>
      <c r="E25">
        <f>MEDIAN(TopPR_Dyn_BR!$D$2:$D$114)</f>
        <v>159</v>
      </c>
      <c r="F25">
        <f>MEDIAN(TopPR_Dyn_BR!$E$2:$E$114)</f>
        <v>148</v>
      </c>
      <c r="G25">
        <f>MEDIAN(TopPR_Dyn_BR!$F$2:$F$114)</f>
        <v>119</v>
      </c>
      <c r="H25">
        <f>MEDIAN(TopPR_Dyn_BR!$G$2:$G$114)</f>
        <v>95</v>
      </c>
      <c r="I25">
        <f>MEDIAN(TopPR_Dyn_BR!$H$2:$H$114)</f>
        <v>106.5</v>
      </c>
      <c r="J25">
        <f>MEDIAN(TopPR_Dyn_BR!$I$2:$I$114)</f>
        <v>98.5</v>
      </c>
      <c r="K25">
        <f>MEDIAN(TopPR_Dyn_BR!$J$2:$J$114)</f>
        <v>63</v>
      </c>
      <c r="L25">
        <f>MEDIAN(TopPR_Dyn_BR!$K$2:$K$114)</f>
        <v>15</v>
      </c>
      <c r="M25" t="e">
        <f>MEDIAN(TopPR_Dyn_BR!$L$2:$L$114)</f>
        <v>#NUM!</v>
      </c>
    </row>
    <row r="26" spans="1:13" ht="12.75">
      <c r="A26" s="5"/>
      <c r="B26" s="6">
        <v>75</v>
      </c>
      <c r="C26">
        <f>PERCENTILE(TopPR_Dyn_BR!$B$2:$B$114,$B26/100)</f>
        <v>356</v>
      </c>
      <c r="D26">
        <f>PERCENTILE(TopPR_Dyn_BR!$C$2:$C$114,$B26/100)</f>
        <v>342.75</v>
      </c>
      <c r="E26">
        <f>PERCENTILE(TopPR_Dyn_BR!$D$2:$D$114,$B26/100)</f>
        <v>297</v>
      </c>
      <c r="F26">
        <f>PERCENTILE(TopPR_Dyn_BR!$E$2:$E$114,$B26/100)</f>
        <v>267.5</v>
      </c>
      <c r="G26">
        <f>PERCENTILE(TopPR_Dyn_BR!$F$2:$F$114,$B26/100)</f>
        <v>216.5</v>
      </c>
      <c r="H26">
        <f>PERCENTILE(TopPR_Dyn_BR!$G$2:$G$114,$B26/100)</f>
        <v>199</v>
      </c>
      <c r="I26">
        <f>PERCENTILE(TopPR_Dyn_BR!$H$2:$H$114,$B26/100)</f>
        <v>183.75</v>
      </c>
      <c r="J26">
        <f>PERCENTILE(TopPR_Dyn_BR!$I$2:$I$114,$B26/100)</f>
        <v>165.5</v>
      </c>
      <c r="K26">
        <f>PERCENTILE(TopPR_Dyn_BR!$J$2:$J$114,$B26/100)</f>
        <v>141</v>
      </c>
      <c r="L26">
        <f>PERCENTILE(TopPR_Dyn_BR!$K$2:$K$114,$B26/100)</f>
        <v>49.5</v>
      </c>
      <c r="M26" t="e">
        <f>PERCENTILE(TopPR_Dyn_BR!$L$2:$L$114,$B26/100)</f>
        <v>#NUM!</v>
      </c>
    </row>
    <row r="27" spans="1:13" ht="12.75">
      <c r="A27" s="5">
        <f>MAX(C27:M27)</f>
        <v>4748</v>
      </c>
      <c r="B27" s="3" t="s">
        <v>4</v>
      </c>
      <c r="C27">
        <f>MAX(TopPR_Dyn_BR!$B$2:$B$114)</f>
        <v>4748</v>
      </c>
      <c r="D27">
        <f>MAX(TopPR_Dyn_BR!$C$2:$C$114)</f>
        <v>4274</v>
      </c>
      <c r="E27">
        <f>MAX(TopPR_Dyn_BR!$D$2:$D$114)</f>
        <v>3799</v>
      </c>
      <c r="F27">
        <f>MAX(TopPR_Dyn_BR!$E$2:$E$114)</f>
        <v>3329</v>
      </c>
      <c r="G27">
        <f>MAX(TopPR_Dyn_BR!$F$2:$F$114)</f>
        <v>2854</v>
      </c>
      <c r="H27">
        <f>MAX(TopPR_Dyn_BR!$G$2:$G$114)</f>
        <v>2379</v>
      </c>
      <c r="I27">
        <f>MAX(TopPR_Dyn_BR!$H$2:$H$114)</f>
        <v>1918</v>
      </c>
      <c r="J27">
        <f>MAX(TopPR_Dyn_BR!$I$2:$I$114)</f>
        <v>1025</v>
      </c>
      <c r="K27">
        <f>MAX(TopPR_Dyn_BR!$J$2:$J$114)</f>
        <v>674</v>
      </c>
      <c r="L27">
        <f>MAX(TopPR_Dyn_BR!$K$2:$K$114)</f>
        <v>140</v>
      </c>
      <c r="M27">
        <f>MAX(TopPR_Dyn_BR!$L$2:$L$114)</f>
        <v>0</v>
      </c>
    </row>
    <row r="28" spans="1:13" ht="12.75">
      <c r="A28" s="5"/>
      <c r="B28" s="3" t="s">
        <v>5</v>
      </c>
      <c r="C28">
        <f>AVERAGE(TopPR_Dyn_BR!$B$2:$B$114)</f>
        <v>580.1282051282051</v>
      </c>
      <c r="D28">
        <f>AVERAGE(TopPR_Dyn_BR!$C$2:$C$114)</f>
        <v>538.078947368421</v>
      </c>
      <c r="E28">
        <f>AVERAGE(TopPR_Dyn_BR!$D$2:$D$114)</f>
        <v>498.37142857142857</v>
      </c>
      <c r="F28">
        <f>AVERAGE(TopPR_Dyn_BR!$E$2:$E$114)</f>
        <v>444.3142857142857</v>
      </c>
      <c r="G28">
        <f>AVERAGE(TopPR_Dyn_BR!$F$2:$F$114)</f>
        <v>318.48387096774195</v>
      </c>
      <c r="H28">
        <f>AVERAGE(TopPR_Dyn_BR!$G$2:$G$114)</f>
        <v>277.9310344827586</v>
      </c>
      <c r="I28">
        <f>AVERAGE(TopPR_Dyn_BR!$H$2:$H$114)</f>
        <v>266.38461538461536</v>
      </c>
      <c r="J28">
        <f>AVERAGE(TopPR_Dyn_BR!$I$2:$I$114)</f>
        <v>178.7</v>
      </c>
      <c r="K28">
        <f>AVERAGE(TopPR_Dyn_BR!$J$2:$J$114)</f>
        <v>121.73684210526316</v>
      </c>
      <c r="L28">
        <f>AVERAGE(TopPR_Dyn_BR!$K$2:$K$114)</f>
        <v>37.36363636363637</v>
      </c>
      <c r="M28" t="e">
        <f>AVERAGE(TopPR_Dyn_BR!$L$2:$L$114)</f>
        <v>#DIV/0!</v>
      </c>
    </row>
    <row r="29" spans="1:13" ht="12.75">
      <c r="A29" s="5"/>
      <c r="B29" s="3" t="s">
        <v>6</v>
      </c>
      <c r="C29">
        <f>STDEV(TopPR_Dyn_BR!$B$2:$B$114)</f>
        <v>1138.470284370243</v>
      </c>
      <c r="D29">
        <f>STDEV(TopPR_Dyn_BR!$C$2:$C$114)</f>
        <v>1041.0966770171535</v>
      </c>
      <c r="E29">
        <f>STDEV(TopPR_Dyn_BR!$D$2:$D$114)</f>
        <v>961.366768650522</v>
      </c>
      <c r="F29">
        <f>STDEV(TopPR_Dyn_BR!$E$2:$E$114)</f>
        <v>842.2256848385002</v>
      </c>
      <c r="G29">
        <f>STDEV(TopPR_Dyn_BR!$F$2:$F$114)</f>
        <v>617.445537191621</v>
      </c>
      <c r="H29">
        <f>STDEV(TopPR_Dyn_BR!$G$2:$G$114)</f>
        <v>532.7712542542117</v>
      </c>
      <c r="I29">
        <f>STDEV(TopPR_Dyn_BR!$H$2:$H$114)</f>
        <v>451.72443608227144</v>
      </c>
      <c r="J29">
        <f>STDEV(TopPR_Dyn_BR!$I$2:$I$114)</f>
        <v>255.8813664263393</v>
      </c>
      <c r="K29">
        <f>STDEV(TopPR_Dyn_BR!$J$2:$J$114)</f>
        <v>175.12276395757448</v>
      </c>
      <c r="L29">
        <f>STDEV(TopPR_Dyn_BR!$K$2:$K$114)</f>
        <v>46.31905164675272</v>
      </c>
      <c r="M29" t="e">
        <f>STDEV(TopPR_Dyn_BR!$L$2:$L$114)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62.5</v>
      </c>
      <c r="D32" s="5">
        <f t="shared" si="1"/>
        <v>56.25</v>
      </c>
      <c r="E32" s="5">
        <f t="shared" si="1"/>
        <v>45.5</v>
      </c>
      <c r="F32" s="5">
        <f t="shared" si="1"/>
        <v>67.5</v>
      </c>
      <c r="G32" s="5">
        <f t="shared" si="1"/>
        <v>63.5</v>
      </c>
      <c r="H32" s="5">
        <f t="shared" si="1"/>
        <v>57</v>
      </c>
      <c r="I32" s="5">
        <f t="shared" si="1"/>
        <v>48.75</v>
      </c>
      <c r="J32" s="5">
        <f t="shared" si="1"/>
        <v>34.75</v>
      </c>
      <c r="K32" s="5">
        <f t="shared" si="1"/>
        <v>13.5</v>
      </c>
      <c r="L32" s="5">
        <f t="shared" si="1"/>
        <v>5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127.5</v>
      </c>
      <c r="D33" s="5">
        <f t="shared" si="2"/>
        <v>118.25</v>
      </c>
      <c r="E33" s="5">
        <f t="shared" si="2"/>
        <v>112.5</v>
      </c>
      <c r="F33" s="5">
        <f t="shared" si="2"/>
        <v>79.5</v>
      </c>
      <c r="G33" s="5">
        <f t="shared" si="2"/>
        <v>54.5</v>
      </c>
      <c r="H33" s="5">
        <f t="shared" si="2"/>
        <v>37</v>
      </c>
      <c r="I33" s="5">
        <f t="shared" si="2"/>
        <v>56.75</v>
      </c>
      <c r="J33" s="5">
        <f t="shared" si="2"/>
        <v>62.75</v>
      </c>
      <c r="K33" s="5">
        <f t="shared" si="2"/>
        <v>48.5</v>
      </c>
      <c r="L33" s="5">
        <f t="shared" si="2"/>
        <v>9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165</v>
      </c>
      <c r="D35" s="5">
        <f t="shared" si="4"/>
        <v>167.25</v>
      </c>
      <c r="E35" s="5">
        <f t="shared" si="4"/>
        <v>138</v>
      </c>
      <c r="F35" s="5">
        <f t="shared" si="4"/>
        <v>119.5</v>
      </c>
      <c r="G35" s="5">
        <f t="shared" si="4"/>
        <v>97.5</v>
      </c>
      <c r="H35" s="5">
        <f t="shared" si="4"/>
        <v>104</v>
      </c>
      <c r="I35" s="5">
        <f t="shared" si="4"/>
        <v>77.25</v>
      </c>
      <c r="J35" s="5">
        <f t="shared" si="4"/>
        <v>67</v>
      </c>
      <c r="K35" s="5">
        <f t="shared" si="4"/>
        <v>78</v>
      </c>
      <c r="L35" s="5">
        <f t="shared" si="4"/>
        <v>34.5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4392</v>
      </c>
      <c r="D36" s="5">
        <f t="shared" si="5"/>
        <v>3931.25</v>
      </c>
      <c r="E36" s="5">
        <f t="shared" si="5"/>
        <v>3502</v>
      </c>
      <c r="F36" s="5">
        <f t="shared" si="5"/>
        <v>3061.5</v>
      </c>
      <c r="G36" s="5">
        <f t="shared" si="5"/>
        <v>2637.5</v>
      </c>
      <c r="H36" s="5">
        <f t="shared" si="5"/>
        <v>2180</v>
      </c>
      <c r="I36" s="5">
        <f t="shared" si="5"/>
        <v>1734.25</v>
      </c>
      <c r="J36" s="5">
        <f t="shared" si="5"/>
        <v>859.5</v>
      </c>
      <c r="K36" s="5">
        <f t="shared" si="5"/>
        <v>533</v>
      </c>
      <c r="L36" s="5">
        <f t="shared" si="5"/>
        <v>90.5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62.5</v>
      </c>
      <c r="D44" s="5">
        <f t="shared" si="12"/>
        <v>56.25</v>
      </c>
      <c r="E44" s="5">
        <f t="shared" si="12"/>
        <v>45.5</v>
      </c>
      <c r="F44" s="5">
        <f t="shared" si="12"/>
        <v>67.5</v>
      </c>
      <c r="G44" s="5">
        <f t="shared" si="12"/>
        <v>63.5</v>
      </c>
      <c r="H44" s="5">
        <f t="shared" si="12"/>
        <v>57</v>
      </c>
      <c r="I44" s="5">
        <f t="shared" si="12"/>
        <v>48.75</v>
      </c>
      <c r="J44" s="5">
        <f t="shared" si="12"/>
        <v>34.75</v>
      </c>
      <c r="K44" s="5">
        <f t="shared" si="12"/>
        <v>13.5</v>
      </c>
      <c r="L44" s="5">
        <f t="shared" si="12"/>
        <v>5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580.1282051282051</v>
      </c>
      <c r="D45" s="5">
        <f t="shared" si="13"/>
        <v>538.078947368421</v>
      </c>
      <c r="E45" s="5">
        <f t="shared" si="13"/>
        <v>498.37142857142857</v>
      </c>
      <c r="F45" s="5">
        <f t="shared" si="13"/>
        <v>444.3142857142857</v>
      </c>
      <c r="G45" s="5">
        <f t="shared" si="13"/>
        <v>318.48387096774195</v>
      </c>
      <c r="H45" s="5">
        <f t="shared" si="13"/>
        <v>277.9310344827586</v>
      </c>
      <c r="I45" s="5">
        <f t="shared" si="13"/>
        <v>266.38461538461536</v>
      </c>
      <c r="J45" s="5">
        <f t="shared" si="13"/>
        <v>178.7</v>
      </c>
      <c r="K45" s="5">
        <f t="shared" si="13"/>
        <v>121.73684210526316</v>
      </c>
      <c r="L45" s="5">
        <f t="shared" si="13"/>
        <v>37.36363636363637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I14" sqref="I14"/>
    </sheetView>
  </sheetViews>
  <sheetFormatPr defaultColWidth="9.140625" defaultRowHeight="12.75"/>
  <sheetData>
    <row r="21" spans="3:13" ht="12.75">
      <c r="C21" s="7">
        <f>BottomHITS_Aut_Dyn_Binary_BR!$B$1</f>
        <v>0</v>
      </c>
      <c r="D21" s="7">
        <f>BottomHITS_Aut_Dyn_Binary_BR!$C$1</f>
        <v>0.1</v>
      </c>
      <c r="E21" s="7">
        <f>BottomHITS_Aut_Dyn_Binary_BR!$D$1</f>
        <v>0.2</v>
      </c>
      <c r="F21" s="7">
        <f>BottomHITS_Aut_Dyn_Binary_BR!$E$1</f>
        <v>0.3</v>
      </c>
      <c r="G21" s="7">
        <f>BottomHITS_Aut_Dyn_Binary_BR!$F$1</f>
        <v>0.4</v>
      </c>
      <c r="H21" s="7">
        <f>BottomHITS_Aut_Dyn_Binary_BR!$G$1</f>
        <v>0.5</v>
      </c>
      <c r="I21" s="7">
        <f>BottomHITS_Aut_Dyn_Binary_BR!$H$1</f>
        <v>0.6</v>
      </c>
      <c r="J21" s="7">
        <f>BottomHITS_Aut_Dyn_Binary_BR!$I$1</f>
        <v>0.7</v>
      </c>
      <c r="K21" s="7">
        <f>BottomHITS_Aut_Dyn_Binary_BR!$J$1</f>
        <v>0.8</v>
      </c>
      <c r="L21" s="7">
        <f>BottomHITS_Aut_Dyn_Binary_BR!$K$1</f>
        <v>0.9</v>
      </c>
      <c r="M21" s="7">
        <f>BottomHITS_Aut_Dyn_Binary_BR!$L$1</f>
        <v>1</v>
      </c>
    </row>
    <row r="22" spans="1:13" ht="12.75">
      <c r="A22" s="5"/>
      <c r="B22" s="3" t="s">
        <v>1</v>
      </c>
      <c r="C22">
        <f>COUNT(BottomHITS_Aut_Dyn_Binary_BR!$B$2:$B$114)</f>
        <v>39</v>
      </c>
      <c r="D22">
        <f>COUNT(BottomHITS_Aut_Dyn_Binary_BR!$C$2:$C$114)</f>
        <v>36</v>
      </c>
      <c r="E22">
        <f>COUNT(BottomHITS_Aut_Dyn_Binary_BR!$D$2:$D$114)</f>
        <v>35</v>
      </c>
      <c r="F22">
        <f>COUNT(BottomHITS_Aut_Dyn_Binary_BR!$E$2:$E$114)</f>
        <v>34</v>
      </c>
      <c r="G22">
        <f>COUNT(BottomHITS_Aut_Dyn_Binary_BR!$F$2:$F$114)</f>
        <v>33</v>
      </c>
      <c r="H22">
        <f>COUNT(BottomHITS_Aut_Dyn_Binary_BR!$G$2:$G$114)</f>
        <v>29</v>
      </c>
      <c r="I22">
        <f>COUNT(BottomHITS_Aut_Dyn_Binary_BR!$H$2:$H$114)</f>
        <v>27</v>
      </c>
      <c r="J22">
        <f>COUNT(BottomHITS_Aut_Dyn_Binary_BR!$I$2:$I$114)</f>
        <v>21</v>
      </c>
      <c r="K22">
        <f>COUNT(BottomHITS_Aut_Dyn_Binary_BR!$J$2:$J$114)</f>
        <v>16</v>
      </c>
      <c r="L22">
        <f>COUNT(BottomHITS_Aut_Dyn_Binary_BR!$K$2:$K$114)</f>
        <v>4</v>
      </c>
      <c r="M22">
        <f>COUNT(BottomHITS_Aut_Dyn_Binary_BR!$L$2:$L$114)</f>
        <v>0</v>
      </c>
    </row>
    <row r="23" spans="1:13" ht="12.75">
      <c r="A23" s="5">
        <f>MIN(C23:M23)</f>
        <v>0</v>
      </c>
      <c r="B23" s="3" t="s">
        <v>2</v>
      </c>
      <c r="C23">
        <f>MIN(BottomHITS_Aut_Dyn_Binary_BR!$B$2:$B$114)</f>
        <v>1</v>
      </c>
      <c r="D23">
        <f>MIN(BottomHITS_Aut_Dyn_Binary_BR!$C$2:$C$114)</f>
        <v>1</v>
      </c>
      <c r="E23">
        <f>MIN(BottomHITS_Aut_Dyn_Binary_BR!$D$2:$D$114)</f>
        <v>1</v>
      </c>
      <c r="F23">
        <f>MIN(BottomHITS_Aut_Dyn_Binary_BR!$E$2:$E$114)</f>
        <v>1</v>
      </c>
      <c r="G23">
        <f>MIN(BottomHITS_Aut_Dyn_Binary_BR!$F$2:$F$114)</f>
        <v>1</v>
      </c>
      <c r="H23">
        <f>MIN(BottomHITS_Aut_Dyn_Binary_BR!$G$2:$G$114)</f>
        <v>1</v>
      </c>
      <c r="I23">
        <f>MIN(BottomHITS_Aut_Dyn_Binary_BR!$H$2:$H$114)</f>
        <v>1</v>
      </c>
      <c r="J23">
        <f>MIN(BottomHITS_Aut_Dyn_Binary_BR!$I$2:$I$114)</f>
        <v>1</v>
      </c>
      <c r="K23">
        <f>MIN(BottomHITS_Aut_Dyn_Binary_BR!$J$2:$J$114)</f>
        <v>1</v>
      </c>
      <c r="L23">
        <f>MIN(BottomHITS_Aut_Dyn_Binary_BR!$K$2:$K$114)</f>
        <v>1</v>
      </c>
      <c r="M23">
        <f>MIN(BottomHITS_Aut_Dyn_Binary_BR!$L$2:$L$114)</f>
        <v>0</v>
      </c>
    </row>
    <row r="24" spans="1:13" ht="12.75">
      <c r="A24" s="5"/>
      <c r="B24" s="6">
        <v>25</v>
      </c>
      <c r="C24">
        <f>PERCENTILE(BottomHITS_Aut_Dyn_Binary_BR!$B$2:$B$114,$B24/100)</f>
        <v>63.5</v>
      </c>
      <c r="D24">
        <f>PERCENTILE(BottomHITS_Aut_Dyn_Binary_BR!$C$2:$C$114,$B24/100)</f>
        <v>53.75</v>
      </c>
      <c r="E24">
        <f>PERCENTILE(BottomHITS_Aut_Dyn_Binary_BR!$D$2:$D$114,$B24/100)</f>
        <v>48.5</v>
      </c>
      <c r="F24">
        <f>PERCENTILE(BottomHITS_Aut_Dyn_Binary_BR!$E$2:$E$114,$B24/100)</f>
        <v>44.5</v>
      </c>
      <c r="G24">
        <f>PERCENTILE(BottomHITS_Aut_Dyn_Binary_BR!$F$2:$F$114,$B24/100)</f>
        <v>33</v>
      </c>
      <c r="H24">
        <f>PERCENTILE(BottomHITS_Aut_Dyn_Binary_BR!$G$2:$G$114,$B24/100)</f>
        <v>24</v>
      </c>
      <c r="I24">
        <f>PERCENTILE(BottomHITS_Aut_Dyn_Binary_BR!$H$2:$H$114,$B24/100)</f>
        <v>23.5</v>
      </c>
      <c r="J24">
        <f>PERCENTILE(BottomHITS_Aut_Dyn_Binary_BR!$I$2:$I$114,$B24/100)</f>
        <v>57</v>
      </c>
      <c r="K24">
        <f>PERCENTILE(BottomHITS_Aut_Dyn_Binary_BR!$J$2:$J$114,$B24/100)</f>
        <v>32</v>
      </c>
      <c r="L24">
        <f>PERCENTILE(BottomHITS_Aut_Dyn_Binary_BR!$K$2:$K$114,$B24/100)</f>
        <v>34</v>
      </c>
      <c r="M24" t="e">
        <f>PERCENTILE(BottomHITS_Aut_Dyn_Binary_BR!$L$2:$L$114,$B24/100)</f>
        <v>#NUM!</v>
      </c>
    </row>
    <row r="25" spans="1:13" ht="12.75">
      <c r="A25" s="5">
        <f>A27-A23</f>
        <v>4748</v>
      </c>
      <c r="B25" s="3" t="s">
        <v>3</v>
      </c>
      <c r="C25">
        <f>MEDIAN(BottomHITS_Aut_Dyn_Binary_BR!$B$2:$B$114)</f>
        <v>191</v>
      </c>
      <c r="D25">
        <f>MEDIAN(BottomHITS_Aut_Dyn_Binary_BR!$C$2:$C$114)</f>
        <v>197</v>
      </c>
      <c r="E25">
        <f>MEDIAN(BottomHITS_Aut_Dyn_Binary_BR!$D$2:$D$114)</f>
        <v>153</v>
      </c>
      <c r="F25">
        <f>MEDIAN(BottomHITS_Aut_Dyn_Binary_BR!$E$2:$E$114)</f>
        <v>165</v>
      </c>
      <c r="G25">
        <f>MEDIAN(BottomHITS_Aut_Dyn_Binary_BR!$F$2:$F$114)</f>
        <v>166</v>
      </c>
      <c r="H25">
        <f>MEDIAN(BottomHITS_Aut_Dyn_Binary_BR!$G$2:$G$114)</f>
        <v>150</v>
      </c>
      <c r="I25">
        <f>MEDIAN(BottomHITS_Aut_Dyn_Binary_BR!$H$2:$H$114)</f>
        <v>102</v>
      </c>
      <c r="J25">
        <f>MEDIAN(BottomHITS_Aut_Dyn_Binary_BR!$I$2:$I$114)</f>
        <v>147</v>
      </c>
      <c r="K25">
        <f>MEDIAN(BottomHITS_Aut_Dyn_Binary_BR!$J$2:$J$114)</f>
        <v>114.5</v>
      </c>
      <c r="L25">
        <f>MEDIAN(BottomHITS_Aut_Dyn_Binary_BR!$K$2:$K$114)</f>
        <v>46.5</v>
      </c>
      <c r="M25" t="e">
        <f>MEDIAN(BottomHITS_Aut_Dyn_Binary_BR!$L$2:$L$114)</f>
        <v>#NUM!</v>
      </c>
    </row>
    <row r="26" spans="1:13" ht="12.75">
      <c r="A26" s="5"/>
      <c r="B26" s="6">
        <v>75</v>
      </c>
      <c r="C26">
        <f>PERCENTILE(BottomHITS_Aut_Dyn_Binary_BR!$B$2:$B$114,$B26/100)</f>
        <v>356</v>
      </c>
      <c r="D26">
        <f>PERCENTILE(BottomHITS_Aut_Dyn_Binary_BR!$C$2:$C$114,$B26/100)</f>
        <v>390.75</v>
      </c>
      <c r="E26">
        <f>PERCENTILE(BottomHITS_Aut_Dyn_Binary_BR!$D$2:$D$114,$B26/100)</f>
        <v>338</v>
      </c>
      <c r="F26">
        <f>PERCENTILE(BottomHITS_Aut_Dyn_Binary_BR!$E$2:$E$114,$B26/100)</f>
        <v>296.75</v>
      </c>
      <c r="G26">
        <f>PERCENTILE(BottomHITS_Aut_Dyn_Binary_BR!$F$2:$F$114,$B26/100)</f>
        <v>276</v>
      </c>
      <c r="H26">
        <f>PERCENTILE(BottomHITS_Aut_Dyn_Binary_BR!$G$2:$G$114,$B26/100)</f>
        <v>415</v>
      </c>
      <c r="I26">
        <f>PERCENTILE(BottomHITS_Aut_Dyn_Binary_BR!$H$2:$H$114,$B26/100)</f>
        <v>310</v>
      </c>
      <c r="J26">
        <f>PERCENTILE(BottomHITS_Aut_Dyn_Binary_BR!$I$2:$I$114,$B26/100)</f>
        <v>333</v>
      </c>
      <c r="K26">
        <f>PERCENTILE(BottomHITS_Aut_Dyn_Binary_BR!$J$2:$J$114,$B26/100)</f>
        <v>268.75</v>
      </c>
      <c r="L26">
        <f>PERCENTILE(BottomHITS_Aut_Dyn_Binary_BR!$K$2:$K$114,$B26/100)</f>
        <v>92.5</v>
      </c>
      <c r="M26" t="e">
        <f>PERCENTILE(BottomHITS_Aut_Dyn_Binary_BR!$L$2:$L$114,$B26/100)</f>
        <v>#NUM!</v>
      </c>
    </row>
    <row r="27" spans="1:13" ht="12.75">
      <c r="A27" s="5">
        <f>MAX(C27:M27)</f>
        <v>4748</v>
      </c>
      <c r="B27" s="3" t="s">
        <v>4</v>
      </c>
      <c r="C27">
        <f>MAX(BottomHITS_Aut_Dyn_Binary_BR!$B$2:$B$114)</f>
        <v>4748</v>
      </c>
      <c r="D27">
        <f>MAX(BottomHITS_Aut_Dyn_Binary_BR!$C$2:$C$114)</f>
        <v>4278</v>
      </c>
      <c r="E27">
        <f>MAX(BottomHITS_Aut_Dyn_Binary_BR!$D$2:$D$114)</f>
        <v>3807</v>
      </c>
      <c r="F27">
        <f>MAX(BottomHITS_Aut_Dyn_Binary_BR!$E$2:$E$114)</f>
        <v>3335</v>
      </c>
      <c r="G27">
        <f>MAX(BottomHITS_Aut_Dyn_Binary_BR!$F$2:$F$114)</f>
        <v>2861</v>
      </c>
      <c r="H27">
        <f>MAX(BottomHITS_Aut_Dyn_Binary_BR!$G$2:$G$114)</f>
        <v>2389</v>
      </c>
      <c r="I27">
        <f>MAX(BottomHITS_Aut_Dyn_Binary_BR!$H$2:$H$114)</f>
        <v>1914</v>
      </c>
      <c r="J27">
        <f>MAX(BottomHITS_Aut_Dyn_Binary_BR!$I$2:$I$114)</f>
        <v>1440</v>
      </c>
      <c r="K27">
        <f>MAX(BottomHITS_Aut_Dyn_Binary_BR!$J$2:$J$114)</f>
        <v>926</v>
      </c>
      <c r="L27">
        <f>MAX(BottomHITS_Aut_Dyn_Binary_BR!$K$2:$K$114)</f>
        <v>226</v>
      </c>
      <c r="M27">
        <f>MAX(BottomHITS_Aut_Dyn_Binary_BR!$L$2:$L$114)</f>
        <v>0</v>
      </c>
    </row>
    <row r="28" spans="1:13" ht="12.75">
      <c r="A28" s="5"/>
      <c r="B28" s="3" t="s">
        <v>5</v>
      </c>
      <c r="C28">
        <f>AVERAGE(BottomHITS_Aut_Dyn_Binary_BR!$B$2:$B$114)</f>
        <v>580.1282051282051</v>
      </c>
      <c r="D28">
        <f>AVERAGE(BottomHITS_Aut_Dyn_Binary_BR!$C$2:$C$114)</f>
        <v>580.7777777777778</v>
      </c>
      <c r="E28">
        <f>AVERAGE(BottomHITS_Aut_Dyn_Binary_BR!$D$2:$D$114)</f>
        <v>528.3142857142857</v>
      </c>
      <c r="F28">
        <f>AVERAGE(BottomHITS_Aut_Dyn_Binary_BR!$E$2:$E$114)</f>
        <v>476.9117647058824</v>
      </c>
      <c r="G28">
        <f>AVERAGE(BottomHITS_Aut_Dyn_Binary_BR!$F$2:$F$114)</f>
        <v>421.6666666666667</v>
      </c>
      <c r="H28">
        <f>AVERAGE(BottomHITS_Aut_Dyn_Binary_BR!$G$2:$G$114)</f>
        <v>385.2758620689655</v>
      </c>
      <c r="I28">
        <f>AVERAGE(BottomHITS_Aut_Dyn_Binary_BR!$H$2:$H$114)</f>
        <v>321.0740740740741</v>
      </c>
      <c r="J28">
        <f>AVERAGE(BottomHITS_Aut_Dyn_Binary_BR!$I$2:$I$114)</f>
        <v>368.0952380952381</v>
      </c>
      <c r="K28">
        <f>AVERAGE(BottomHITS_Aut_Dyn_Binary_BR!$J$2:$J$114)</f>
        <v>238.8125</v>
      </c>
      <c r="L28">
        <f>AVERAGE(BottomHITS_Aut_Dyn_Binary_BR!$K$2:$K$114)</f>
        <v>80</v>
      </c>
      <c r="M28" t="e">
        <f>AVERAGE(BottomHITS_Aut_Dyn_Binary_BR!$L$2:$L$114)</f>
        <v>#DIV/0!</v>
      </c>
    </row>
    <row r="29" spans="1:13" ht="12.75">
      <c r="A29" s="5"/>
      <c r="B29" s="3" t="s">
        <v>6</v>
      </c>
      <c r="C29">
        <f>STDEV(BottomHITS_Aut_Dyn_Binary_BR!$B$2:$B$114)</f>
        <v>1138.470284370243</v>
      </c>
      <c r="D29">
        <f>STDEV(BottomHITS_Aut_Dyn_Binary_BR!$C$2:$C$114)</f>
        <v>1061.9901024857895</v>
      </c>
      <c r="E29">
        <f>STDEV(BottomHITS_Aut_Dyn_Binary_BR!$D$2:$D$114)</f>
        <v>959.8929404589123</v>
      </c>
      <c r="F29">
        <f>STDEV(BottomHITS_Aut_Dyn_Binary_BR!$E$2:$E$114)</f>
        <v>851.8124123995867</v>
      </c>
      <c r="G29">
        <f>STDEV(BottomHITS_Aut_Dyn_Binary_BR!$F$2:$F$114)</f>
        <v>735.4609382330693</v>
      </c>
      <c r="H29">
        <f>STDEV(BottomHITS_Aut_Dyn_Binary_BR!$G$2:$G$114)</f>
        <v>642.5544388583365</v>
      </c>
      <c r="I29">
        <f>STDEV(BottomHITS_Aut_Dyn_Binary_BR!$H$2:$H$114)</f>
        <v>533.581795757251</v>
      </c>
      <c r="J29">
        <f>STDEV(BottomHITS_Aut_Dyn_Binary_BR!$I$2:$I$114)</f>
        <v>488.8797300729398</v>
      </c>
      <c r="K29">
        <f>STDEV(BottomHITS_Aut_Dyn_Binary_BR!$J$2:$J$114)</f>
        <v>311.2463587471078</v>
      </c>
      <c r="L29">
        <f>STDEV(BottomHITS_Aut_Dyn_Binary_BR!$K$2:$K$114)</f>
        <v>99.67614224744723</v>
      </c>
      <c r="M29" t="e">
        <f>STDEV(BottomHITS_Aut_Dyn_Binary_BR!$L$2:$L$114)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62.5</v>
      </c>
      <c r="D32" s="5">
        <f t="shared" si="1"/>
        <v>52.75</v>
      </c>
      <c r="E32" s="5">
        <f t="shared" si="1"/>
        <v>47.5</v>
      </c>
      <c r="F32" s="5">
        <f t="shared" si="1"/>
        <v>43.5</v>
      </c>
      <c r="G32" s="5">
        <f t="shared" si="1"/>
        <v>32</v>
      </c>
      <c r="H32" s="5">
        <f t="shared" si="1"/>
        <v>23</v>
      </c>
      <c r="I32" s="5">
        <f t="shared" si="1"/>
        <v>22.5</v>
      </c>
      <c r="J32" s="5">
        <f t="shared" si="1"/>
        <v>56</v>
      </c>
      <c r="K32" s="5">
        <f t="shared" si="1"/>
        <v>31</v>
      </c>
      <c r="L32" s="5">
        <f t="shared" si="1"/>
        <v>33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127.5</v>
      </c>
      <c r="D33" s="5">
        <f t="shared" si="2"/>
        <v>143.25</v>
      </c>
      <c r="E33" s="5">
        <f t="shared" si="2"/>
        <v>104.5</v>
      </c>
      <c r="F33" s="5">
        <f t="shared" si="2"/>
        <v>120.5</v>
      </c>
      <c r="G33" s="5">
        <f t="shared" si="2"/>
        <v>133</v>
      </c>
      <c r="H33" s="5">
        <f t="shared" si="2"/>
        <v>126</v>
      </c>
      <c r="I33" s="5">
        <f t="shared" si="2"/>
        <v>78.5</v>
      </c>
      <c r="J33" s="5">
        <f t="shared" si="2"/>
        <v>90</v>
      </c>
      <c r="K33" s="5">
        <f t="shared" si="2"/>
        <v>82.5</v>
      </c>
      <c r="L33" s="5">
        <f t="shared" si="2"/>
        <v>12.5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165</v>
      </c>
      <c r="D35" s="5">
        <f t="shared" si="4"/>
        <v>193.75</v>
      </c>
      <c r="E35" s="5">
        <f t="shared" si="4"/>
        <v>185</v>
      </c>
      <c r="F35" s="5">
        <f t="shared" si="4"/>
        <v>131.75</v>
      </c>
      <c r="G35" s="5">
        <f t="shared" si="4"/>
        <v>110</v>
      </c>
      <c r="H35" s="5">
        <f t="shared" si="4"/>
        <v>265</v>
      </c>
      <c r="I35" s="5">
        <f t="shared" si="4"/>
        <v>208</v>
      </c>
      <c r="J35" s="5">
        <f t="shared" si="4"/>
        <v>186</v>
      </c>
      <c r="K35" s="5">
        <f t="shared" si="4"/>
        <v>154.25</v>
      </c>
      <c r="L35" s="5">
        <f t="shared" si="4"/>
        <v>46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4392</v>
      </c>
      <c r="D36" s="5">
        <f t="shared" si="5"/>
        <v>3887.25</v>
      </c>
      <c r="E36" s="5">
        <f t="shared" si="5"/>
        <v>3469</v>
      </c>
      <c r="F36" s="5">
        <f t="shared" si="5"/>
        <v>3038.25</v>
      </c>
      <c r="G36" s="5">
        <f t="shared" si="5"/>
        <v>2585</v>
      </c>
      <c r="H36" s="5">
        <f t="shared" si="5"/>
        <v>1974</v>
      </c>
      <c r="I36" s="5">
        <f t="shared" si="5"/>
        <v>1604</v>
      </c>
      <c r="J36" s="5">
        <f t="shared" si="5"/>
        <v>1107</v>
      </c>
      <c r="K36" s="5">
        <f t="shared" si="5"/>
        <v>657.25</v>
      </c>
      <c r="L36" s="5">
        <f t="shared" si="5"/>
        <v>133.5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62.5</v>
      </c>
      <c r="D44" s="5">
        <f t="shared" si="12"/>
        <v>52.75</v>
      </c>
      <c r="E44" s="5">
        <f t="shared" si="12"/>
        <v>47.5</v>
      </c>
      <c r="F44" s="5">
        <f t="shared" si="12"/>
        <v>43.5</v>
      </c>
      <c r="G44" s="5">
        <f t="shared" si="12"/>
        <v>32</v>
      </c>
      <c r="H44" s="5">
        <f t="shared" si="12"/>
        <v>23</v>
      </c>
      <c r="I44" s="5">
        <f t="shared" si="12"/>
        <v>22.5</v>
      </c>
      <c r="J44" s="5">
        <f t="shared" si="12"/>
        <v>56</v>
      </c>
      <c r="K44" s="5">
        <f t="shared" si="12"/>
        <v>31</v>
      </c>
      <c r="L44" s="5">
        <f t="shared" si="12"/>
        <v>33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580.1282051282051</v>
      </c>
      <c r="D45" s="5">
        <f t="shared" si="13"/>
        <v>580.7777777777778</v>
      </c>
      <c r="E45" s="5">
        <f t="shared" si="13"/>
        <v>528.3142857142857</v>
      </c>
      <c r="F45" s="5">
        <f t="shared" si="13"/>
        <v>476.9117647058824</v>
      </c>
      <c r="G45" s="5">
        <f t="shared" si="13"/>
        <v>421.6666666666667</v>
      </c>
      <c r="H45" s="5">
        <f t="shared" si="13"/>
        <v>385.2758620689655</v>
      </c>
      <c r="I45" s="5">
        <f t="shared" si="13"/>
        <v>321.0740740740741</v>
      </c>
      <c r="J45" s="5">
        <f t="shared" si="13"/>
        <v>368.0952380952381</v>
      </c>
      <c r="K45" s="5">
        <f t="shared" si="13"/>
        <v>238.8125</v>
      </c>
      <c r="L45" s="5">
        <f t="shared" si="13"/>
        <v>80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F13" sqref="F13"/>
    </sheetView>
  </sheetViews>
  <sheetFormatPr defaultColWidth="9.140625" defaultRowHeight="12.75"/>
  <sheetData>
    <row r="21" spans="3:13" ht="12.75">
      <c r="C21" s="7">
        <f>TopHITS_Hub_Dyn_Binary_AR!$B$1</f>
        <v>0</v>
      </c>
      <c r="D21" s="7">
        <f>TopHITS_Hub_Dyn_Binary_AR!$C$1</f>
        <v>0.1</v>
      </c>
      <c r="E21" s="7">
        <f>TopHITS_Hub_Dyn_Binary_AR!$D$1</f>
        <v>0.2</v>
      </c>
      <c r="F21" s="7">
        <f>TopHITS_Hub_Dyn_Binary_AR!$E$1</f>
        <v>0.3</v>
      </c>
      <c r="G21" s="7">
        <f>TopHITS_Hub_Dyn_Binary_AR!$F$1</f>
        <v>0.4</v>
      </c>
      <c r="H21" s="7">
        <f>TopHITS_Hub_Dyn_Binary_AR!$G$1</f>
        <v>0.5</v>
      </c>
      <c r="I21" s="7">
        <f>TopHITS_Hub_Dyn_Binary_AR!$H$1</f>
        <v>0.6</v>
      </c>
      <c r="J21" s="7">
        <f>TopHITS_Hub_Dyn_Binary_AR!$I$1</f>
        <v>0.7</v>
      </c>
      <c r="K21" s="7">
        <f>TopHITS_Hub_Dyn_Binary_AR!$J$1</f>
        <v>0.8</v>
      </c>
      <c r="L21" s="7">
        <f>TopHITS_Hub_Dyn_Binary_AR!$K$1</f>
        <v>0.9</v>
      </c>
      <c r="M21" s="7">
        <f>TopHITS_Hub_Dyn_Binary_AR!$L$1</f>
        <v>1</v>
      </c>
    </row>
    <row r="22" spans="1:13" ht="12.75">
      <c r="A22" s="5"/>
      <c r="B22" s="3" t="s">
        <v>1</v>
      </c>
      <c r="C22">
        <f>COUNT(TopHITS_Hub_Dyn_Binary_AR!$B$2:$B$118)</f>
        <v>76</v>
      </c>
      <c r="D22">
        <f>COUNT(TopHITS_Hub_Dyn_Binary_AR!$C$2:$C$118)</f>
        <v>64</v>
      </c>
      <c r="E22">
        <f>COUNT(TopHITS_Hub_Dyn_Binary_AR!$D$2:$D$118)</f>
        <v>40</v>
      </c>
      <c r="F22">
        <f>COUNT(TopHITS_Hub_Dyn_Binary_AR!$E$2:$E$118)</f>
        <v>27</v>
      </c>
      <c r="G22">
        <f>COUNT(TopHITS_Hub_Dyn_Binary_AR!$F$2:$F$118)</f>
        <v>18</v>
      </c>
      <c r="H22">
        <f>COUNT(TopHITS_Hub_Dyn_Binary_AR!$G$2:$G$118)</f>
        <v>14</v>
      </c>
      <c r="I22">
        <f>COUNT(TopHITS_Hub_Dyn_Binary_AR!$H$2:$H$118)</f>
        <v>7</v>
      </c>
      <c r="J22">
        <f>COUNT(TopHITS_Hub_Dyn_Binary_AR!$I$2:$I$118)</f>
        <v>5</v>
      </c>
      <c r="K22">
        <f>COUNT(TopHITS_Hub_Dyn_Binary_AR!$J$2:$J$118)</f>
        <v>4</v>
      </c>
      <c r="L22">
        <f>COUNT(TopHITS_Hub_Dyn_Binary_AR!$K$2:$K$118)</f>
        <v>1</v>
      </c>
      <c r="M22">
        <f>COUNT(TopHITS_Hub_Dyn_Binary_AR!$L$2:$L$118)</f>
        <v>0</v>
      </c>
    </row>
    <row r="23" spans="1:13" ht="12.75">
      <c r="A23" s="5">
        <f>MIN(C23:M23)</f>
        <v>0</v>
      </c>
      <c r="B23" s="3" t="s">
        <v>2</v>
      </c>
      <c r="C23">
        <f>MIN(TopHITS_Hub_Dyn_Binary_AR!$B$2:$B$118)</f>
        <v>1</v>
      </c>
      <c r="D23">
        <f>MIN(TopHITS_Hub_Dyn_Binary_AR!$C$2:$C$118)</f>
        <v>1</v>
      </c>
      <c r="E23">
        <f>MIN(TopHITS_Hub_Dyn_Binary_AR!$D$2:$D$118)</f>
        <v>2</v>
      </c>
      <c r="F23">
        <f>MIN(TopHITS_Hub_Dyn_Binary_AR!$E$2:$E$118)</f>
        <v>2</v>
      </c>
      <c r="G23">
        <f>MIN(TopHITS_Hub_Dyn_Binary_AR!$F$2:$F$118)</f>
        <v>17</v>
      </c>
      <c r="H23">
        <f>MIN(TopHITS_Hub_Dyn_Binary_AR!$G$2:$G$118)</f>
        <v>15</v>
      </c>
      <c r="I23">
        <f>MIN(TopHITS_Hub_Dyn_Binary_AR!$H$2:$H$118)</f>
        <v>56</v>
      </c>
      <c r="J23">
        <f>MIN(TopHITS_Hub_Dyn_Binary_AR!$I$2:$I$118)</f>
        <v>94</v>
      </c>
      <c r="K23">
        <f>MIN(TopHITS_Hub_Dyn_Binary_AR!$J$2:$J$118)</f>
        <v>59</v>
      </c>
      <c r="L23">
        <f>MIN(TopHITS_Hub_Dyn_Binary_AR!$K$2:$K$118)</f>
        <v>54</v>
      </c>
      <c r="M23">
        <f>MIN(TopHITS_Hub_Dyn_Binary_AR!$L$2:$L$118)</f>
        <v>0</v>
      </c>
    </row>
    <row r="24" spans="1:13" ht="12.75">
      <c r="A24" s="5"/>
      <c r="B24" s="6">
        <v>25</v>
      </c>
      <c r="C24">
        <f>PERCENTILE(TopHITS_Hub_Dyn_Binary_AR!$B$2:$B$118,$B24/100)</f>
        <v>119.75</v>
      </c>
      <c r="D24">
        <f>PERCENTILE(TopHITS_Hub_Dyn_Binary_AR!$C$2:$C$118,$B24/100)</f>
        <v>102.5</v>
      </c>
      <c r="E24">
        <f>PERCENTILE(TopHITS_Hub_Dyn_Binary_AR!$D$2:$D$118,$B24/100)</f>
        <v>93.75</v>
      </c>
      <c r="F24">
        <f>PERCENTILE(TopHITS_Hub_Dyn_Binary_AR!$E$2:$E$118,$B24/100)</f>
        <v>74</v>
      </c>
      <c r="G24">
        <f>PERCENTILE(TopHITS_Hub_Dyn_Binary_AR!$F$2:$F$118,$B24/100)</f>
        <v>107.75</v>
      </c>
      <c r="H24">
        <f>PERCENTILE(TopHITS_Hub_Dyn_Binary_AR!$G$2:$G$118,$B24/100)</f>
        <v>90.75</v>
      </c>
      <c r="I24">
        <f>PERCENTILE(TopHITS_Hub_Dyn_Binary_AR!$H$2:$H$118,$B24/100)</f>
        <v>124.5</v>
      </c>
      <c r="J24">
        <f>PERCENTILE(TopHITS_Hub_Dyn_Binary_AR!$I$2:$I$118,$B24/100)</f>
        <v>94</v>
      </c>
      <c r="K24">
        <f>PERCENTILE(TopHITS_Hub_Dyn_Binary_AR!$J$2:$J$118,$B24/100)</f>
        <v>63.5</v>
      </c>
      <c r="L24">
        <f>PERCENTILE(TopHITS_Hub_Dyn_Binary_AR!$K$2:$K$118,$B24/100)</f>
        <v>54</v>
      </c>
      <c r="M24" t="e">
        <f>PERCENTILE(TopHITS_Hub_Dyn_Binary_AR!$L$2:$L$118,$B24/100)</f>
        <v>#NUM!</v>
      </c>
    </row>
    <row r="25" spans="1:13" ht="12.75">
      <c r="A25" s="5">
        <f>A27-A23</f>
        <v>4748</v>
      </c>
      <c r="B25" s="3" t="s">
        <v>3</v>
      </c>
      <c r="C25">
        <f>MEDIAN(TopHITS_Hub_Dyn_Binary_AR!$B$2:$B$118)</f>
        <v>324</v>
      </c>
      <c r="D25">
        <f>MEDIAN(TopHITS_Hub_Dyn_Binary_AR!$C$2:$C$118)</f>
        <v>264</v>
      </c>
      <c r="E25">
        <f>MEDIAN(TopHITS_Hub_Dyn_Binary_AR!$D$2:$D$118)</f>
        <v>229</v>
      </c>
      <c r="F25">
        <f>MEDIAN(TopHITS_Hub_Dyn_Binary_AR!$E$2:$E$118)</f>
        <v>208</v>
      </c>
      <c r="G25">
        <f>MEDIAN(TopHITS_Hub_Dyn_Binary_AR!$F$2:$F$118)</f>
        <v>213.5</v>
      </c>
      <c r="H25">
        <f>MEDIAN(TopHITS_Hub_Dyn_Binary_AR!$G$2:$G$118)</f>
        <v>167</v>
      </c>
      <c r="I25">
        <f>MEDIAN(TopHITS_Hub_Dyn_Binary_AR!$H$2:$H$118)</f>
        <v>160</v>
      </c>
      <c r="J25">
        <f>MEDIAN(TopHITS_Hub_Dyn_Binary_AR!$I$2:$I$118)</f>
        <v>109</v>
      </c>
      <c r="K25">
        <f>MEDIAN(TopHITS_Hub_Dyn_Binary_AR!$J$2:$J$118)</f>
        <v>71.5</v>
      </c>
      <c r="L25">
        <f>MEDIAN(TopHITS_Hub_Dyn_Binary_AR!$K$2:$K$118)</f>
        <v>54</v>
      </c>
      <c r="M25" t="e">
        <f>MEDIAN(TopHITS_Hub_Dyn_Binary_AR!$L$2:$L$118)</f>
        <v>#NUM!</v>
      </c>
    </row>
    <row r="26" spans="1:13" ht="12.75">
      <c r="A26" s="5"/>
      <c r="B26" s="6">
        <v>75</v>
      </c>
      <c r="C26">
        <f>PERCENTILE(TopHITS_Hub_Dyn_Binary_AR!$B$2:$B$118,$B26/100)</f>
        <v>623.25</v>
      </c>
      <c r="D26">
        <f>PERCENTILE(TopHITS_Hub_Dyn_Binary_AR!$C$2:$C$118,$B26/100)</f>
        <v>491.5</v>
      </c>
      <c r="E26">
        <f>PERCENTILE(TopHITS_Hub_Dyn_Binary_AR!$D$2:$D$118,$B26/100)</f>
        <v>402.5</v>
      </c>
      <c r="F26">
        <f>PERCENTILE(TopHITS_Hub_Dyn_Binary_AR!$E$2:$E$118,$B26/100)</f>
        <v>337</v>
      </c>
      <c r="G26">
        <f>PERCENTILE(TopHITS_Hub_Dyn_Binary_AR!$F$2:$F$118,$B26/100)</f>
        <v>289.5</v>
      </c>
      <c r="H26">
        <f>PERCENTILE(TopHITS_Hub_Dyn_Binary_AR!$G$2:$G$118,$B26/100)</f>
        <v>284.5</v>
      </c>
      <c r="I26">
        <f>PERCENTILE(TopHITS_Hub_Dyn_Binary_AR!$H$2:$H$118,$B26/100)</f>
        <v>217</v>
      </c>
      <c r="J26">
        <f>PERCENTILE(TopHITS_Hub_Dyn_Binary_AR!$I$2:$I$118,$B26/100)</f>
        <v>174</v>
      </c>
      <c r="K26">
        <f>PERCENTILE(TopHITS_Hub_Dyn_Binary_AR!$J$2:$J$118,$B26/100)</f>
        <v>88.25</v>
      </c>
      <c r="L26">
        <f>PERCENTILE(TopHITS_Hub_Dyn_Binary_AR!$K$2:$K$118,$B26/100)</f>
        <v>54</v>
      </c>
      <c r="M26" t="e">
        <f>PERCENTILE(TopHITS_Hub_Dyn_Binary_AR!$L$2:$L$118,$B26/100)</f>
        <v>#NUM!</v>
      </c>
    </row>
    <row r="27" spans="1:13" ht="12.75">
      <c r="A27" s="5">
        <f>MAX(C27:M27)</f>
        <v>4748</v>
      </c>
      <c r="B27" s="3" t="s">
        <v>4</v>
      </c>
      <c r="C27">
        <f>MAX(TopHITS_Hub_Dyn_Binary_AR!$B$2:$B$118)</f>
        <v>4748</v>
      </c>
      <c r="D27">
        <f>MAX(TopHITS_Hub_Dyn_Binary_AR!$C$2:$C$118)</f>
        <v>4273</v>
      </c>
      <c r="E27">
        <f>MAX(TopHITS_Hub_Dyn_Binary_AR!$D$2:$D$118)</f>
        <v>3672</v>
      </c>
      <c r="F27">
        <f>MAX(TopHITS_Hub_Dyn_Binary_AR!$E$2:$E$118)</f>
        <v>3130</v>
      </c>
      <c r="G27">
        <f>MAX(TopHITS_Hub_Dyn_Binary_AR!$F$2:$F$118)</f>
        <v>2651</v>
      </c>
      <c r="H27">
        <f>MAX(TopHITS_Hub_Dyn_Binary_AR!$G$2:$G$118)</f>
        <v>2149</v>
      </c>
      <c r="I27">
        <f>MAX(TopHITS_Hub_Dyn_Binary_AR!$H$2:$H$118)</f>
        <v>1691</v>
      </c>
      <c r="J27">
        <f>MAX(TopHITS_Hub_Dyn_Binary_AR!$I$2:$I$118)</f>
        <v>1259</v>
      </c>
      <c r="K27">
        <f>MAX(TopHITS_Hub_Dyn_Binary_AR!$J$2:$J$118)</f>
        <v>119</v>
      </c>
      <c r="L27">
        <f>MAX(TopHITS_Hub_Dyn_Binary_AR!$K$2:$K$118)</f>
        <v>54</v>
      </c>
      <c r="M27">
        <f>MAX(TopHITS_Hub_Dyn_Binary_AR!$L$2:$L$118)</f>
        <v>0</v>
      </c>
    </row>
    <row r="28" spans="1:13" ht="12.75">
      <c r="A28" s="5"/>
      <c r="B28" s="3" t="s">
        <v>5</v>
      </c>
      <c r="C28">
        <f>AVERAGE(TopHITS_Hub_Dyn_Binary_AR!$B$2:$B$118)</f>
        <v>711.2368421052631</v>
      </c>
      <c r="D28">
        <f>AVERAGE(TopHITS_Hub_Dyn_Binary_AR!$C$2:$C$118)</f>
        <v>606.234375</v>
      </c>
      <c r="E28">
        <f>AVERAGE(TopHITS_Hub_Dyn_Binary_AR!$D$2:$D$118)</f>
        <v>519.45</v>
      </c>
      <c r="F28">
        <f>AVERAGE(TopHITS_Hub_Dyn_Binary_AR!$E$2:$E$118)</f>
        <v>348.85185185185185</v>
      </c>
      <c r="G28">
        <f>AVERAGE(TopHITS_Hub_Dyn_Binary_AR!$F$2:$F$118)</f>
        <v>390.1111111111111</v>
      </c>
      <c r="H28">
        <f>AVERAGE(TopHITS_Hub_Dyn_Binary_AR!$G$2:$G$118)</f>
        <v>362.2857142857143</v>
      </c>
      <c r="I28">
        <f>AVERAGE(TopHITS_Hub_Dyn_Binary_AR!$H$2:$H$118)</f>
        <v>370</v>
      </c>
      <c r="J28">
        <f>AVERAGE(TopHITS_Hub_Dyn_Binary_AR!$I$2:$I$118)</f>
        <v>346</v>
      </c>
      <c r="K28">
        <f>AVERAGE(TopHITS_Hub_Dyn_Binary_AR!$J$2:$J$118)</f>
        <v>80.25</v>
      </c>
      <c r="L28">
        <f>AVERAGE(TopHITS_Hub_Dyn_Binary_AR!$K$2:$K$118)</f>
        <v>54</v>
      </c>
      <c r="M28" t="e">
        <f>AVERAGE(TopHITS_Hub_Dyn_Binary_AR!$L$2:$L$118)</f>
        <v>#DIV/0!</v>
      </c>
    </row>
    <row r="29" spans="1:13" ht="12.75">
      <c r="A29" s="5"/>
      <c r="B29" s="3" t="s">
        <v>6</v>
      </c>
      <c r="C29">
        <f>STDEV(TopHITS_Hub_Dyn_Binary_AR!$B$2:$B$118)</f>
        <v>1119.6472881334378</v>
      </c>
      <c r="D29">
        <f>STDEV(TopHITS_Hub_Dyn_Binary_AR!$C$2:$C$118)</f>
        <v>1030.8842981925375</v>
      </c>
      <c r="E29">
        <f>STDEV(TopHITS_Hub_Dyn_Binary_AR!$D$2:$D$118)</f>
        <v>932.0099303421666</v>
      </c>
      <c r="F29">
        <f>STDEV(TopHITS_Hub_Dyn_Binary_AR!$E$2:$E$118)</f>
        <v>622.2216216419567</v>
      </c>
      <c r="G29">
        <f>STDEV(TopHITS_Hub_Dyn_Binary_AR!$F$2:$F$118)</f>
        <v>622.8976772631836</v>
      </c>
      <c r="H29">
        <f>STDEV(TopHITS_Hub_Dyn_Binary_AR!$G$2:$G$118)</f>
        <v>568.2016744582356</v>
      </c>
      <c r="I29">
        <f>STDEV(TopHITS_Hub_Dyn_Binary_AR!$H$2:$H$118)</f>
        <v>585.5256897296081</v>
      </c>
      <c r="J29">
        <f>STDEV(TopHITS_Hub_Dyn_Binary_AR!$I$2:$I$118)</f>
        <v>511.4513662118814</v>
      </c>
      <c r="K29">
        <f>STDEV(TopHITS_Hub_Dyn_Binary_AR!$J$2:$J$118)</f>
        <v>27.02313823374332</v>
      </c>
      <c r="L29" t="e">
        <f>STDEV(TopHITS_Hub_Dyn_Binary_AR!$K$2:$K$118)</f>
        <v>#DIV/0!</v>
      </c>
      <c r="M29" t="e">
        <f>STDEV(TopHITS_Hub_Dyn_Binary_AR!$L$2:$L$118)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2</v>
      </c>
      <c r="F31" s="5">
        <f t="shared" si="0"/>
        <v>2</v>
      </c>
      <c r="G31" s="5">
        <f t="shared" si="0"/>
        <v>17</v>
      </c>
      <c r="H31" s="5">
        <f t="shared" si="0"/>
        <v>15</v>
      </c>
      <c r="I31" s="5">
        <f t="shared" si="0"/>
        <v>56</v>
      </c>
      <c r="J31" s="5">
        <f t="shared" si="0"/>
        <v>94</v>
      </c>
      <c r="K31" s="5">
        <f t="shared" si="0"/>
        <v>59</v>
      </c>
      <c r="L31" s="5">
        <f t="shared" si="0"/>
        <v>54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118.75</v>
      </c>
      <c r="D32" s="5">
        <f t="shared" si="1"/>
        <v>101.5</v>
      </c>
      <c r="E32" s="5">
        <f t="shared" si="1"/>
        <v>91.75</v>
      </c>
      <c r="F32" s="5">
        <f t="shared" si="1"/>
        <v>72</v>
      </c>
      <c r="G32" s="5">
        <f t="shared" si="1"/>
        <v>90.75</v>
      </c>
      <c r="H32" s="5">
        <f t="shared" si="1"/>
        <v>75.75</v>
      </c>
      <c r="I32" s="5">
        <f t="shared" si="1"/>
        <v>68.5</v>
      </c>
      <c r="J32" s="5">
        <f t="shared" si="1"/>
        <v>0</v>
      </c>
      <c r="K32" s="5">
        <f t="shared" si="1"/>
        <v>4.5</v>
      </c>
      <c r="L32" s="5">
        <f t="shared" si="1"/>
        <v>0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204.25</v>
      </c>
      <c r="D33" s="5">
        <f t="shared" si="2"/>
        <v>161.5</v>
      </c>
      <c r="E33" s="5">
        <f t="shared" si="2"/>
        <v>135.25</v>
      </c>
      <c r="F33" s="5">
        <f t="shared" si="2"/>
        <v>134</v>
      </c>
      <c r="G33" s="5">
        <f t="shared" si="2"/>
        <v>105.75</v>
      </c>
      <c r="H33" s="5">
        <f t="shared" si="2"/>
        <v>76.25</v>
      </c>
      <c r="I33" s="5">
        <f t="shared" si="2"/>
        <v>35.5</v>
      </c>
      <c r="J33" s="5">
        <f t="shared" si="2"/>
        <v>15</v>
      </c>
      <c r="K33" s="5">
        <f t="shared" si="2"/>
        <v>8</v>
      </c>
      <c r="L33" s="5">
        <f t="shared" si="2"/>
        <v>0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299.25</v>
      </c>
      <c r="D35" s="5">
        <f t="shared" si="4"/>
        <v>227.5</v>
      </c>
      <c r="E35" s="5">
        <f t="shared" si="4"/>
        <v>173.5</v>
      </c>
      <c r="F35" s="5">
        <f t="shared" si="4"/>
        <v>129</v>
      </c>
      <c r="G35" s="5">
        <f t="shared" si="4"/>
        <v>76</v>
      </c>
      <c r="H35" s="5">
        <f t="shared" si="4"/>
        <v>117.5</v>
      </c>
      <c r="I35" s="5">
        <f t="shared" si="4"/>
        <v>57</v>
      </c>
      <c r="J35" s="5">
        <f t="shared" si="4"/>
        <v>65</v>
      </c>
      <c r="K35" s="5">
        <f t="shared" si="4"/>
        <v>16.75</v>
      </c>
      <c r="L35" s="5">
        <f t="shared" si="4"/>
        <v>0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4124.75</v>
      </c>
      <c r="D36" s="5">
        <f t="shared" si="5"/>
        <v>3781.5</v>
      </c>
      <c r="E36" s="5">
        <f t="shared" si="5"/>
        <v>3269.5</v>
      </c>
      <c r="F36" s="5">
        <f t="shared" si="5"/>
        <v>2793</v>
      </c>
      <c r="G36" s="5">
        <f t="shared" si="5"/>
        <v>2361.5</v>
      </c>
      <c r="H36" s="5">
        <f t="shared" si="5"/>
        <v>1864.5</v>
      </c>
      <c r="I36" s="5">
        <f t="shared" si="5"/>
        <v>1474</v>
      </c>
      <c r="J36" s="5">
        <f t="shared" si="5"/>
        <v>1085</v>
      </c>
      <c r="K36" s="5">
        <f t="shared" si="5"/>
        <v>30.75</v>
      </c>
      <c r="L36" s="5">
        <f t="shared" si="5"/>
        <v>0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118.75</v>
      </c>
      <c r="D44" s="5">
        <f t="shared" si="12"/>
        <v>101.5</v>
      </c>
      <c r="E44" s="5">
        <f t="shared" si="12"/>
        <v>91.75</v>
      </c>
      <c r="F44" s="5">
        <f t="shared" si="12"/>
        <v>72</v>
      </c>
      <c r="G44" s="5">
        <f t="shared" si="12"/>
        <v>90.75</v>
      </c>
      <c r="H44" s="5">
        <f t="shared" si="12"/>
        <v>75.75</v>
      </c>
      <c r="I44" s="5">
        <f t="shared" si="12"/>
        <v>68.5</v>
      </c>
      <c r="J44" s="5">
        <f t="shared" si="12"/>
        <v>0</v>
      </c>
      <c r="K44" s="5">
        <f t="shared" si="12"/>
        <v>4.5</v>
      </c>
      <c r="L44" s="5">
        <f t="shared" si="12"/>
        <v>0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711.2368421052631</v>
      </c>
      <c r="D45" s="5">
        <f t="shared" si="13"/>
        <v>606.234375</v>
      </c>
      <c r="E45" s="5">
        <f t="shared" si="13"/>
        <v>519.45</v>
      </c>
      <c r="F45" s="5">
        <f t="shared" si="13"/>
        <v>348.85185185185185</v>
      </c>
      <c r="G45" s="5">
        <f t="shared" si="13"/>
        <v>390.1111111111111</v>
      </c>
      <c r="H45" s="5">
        <f t="shared" si="13"/>
        <v>362.2857142857143</v>
      </c>
      <c r="I45" s="5">
        <f t="shared" si="13"/>
        <v>370</v>
      </c>
      <c r="J45" s="5">
        <f t="shared" si="13"/>
        <v>346</v>
      </c>
      <c r="K45" s="5">
        <f t="shared" si="13"/>
        <v>80.25</v>
      </c>
      <c r="L45" s="5">
        <f t="shared" si="13"/>
        <v>54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K42" sqref="K42"/>
    </sheetView>
  </sheetViews>
  <sheetFormatPr defaultColWidth="9.140625" defaultRowHeight="12.75"/>
  <sheetData>
    <row r="21" spans="3:13" ht="12.75">
      <c r="C21" s="7">
        <f>TopHITS_Hub_Dyn_Binary_BR!$B$1</f>
        <v>0</v>
      </c>
      <c r="D21" s="7">
        <f>TopHITS_Hub_Dyn_Binary_BR!$C$1</f>
        <v>0.1</v>
      </c>
      <c r="E21" s="7">
        <f>TopHITS_Hub_Dyn_Binary_BR!$D$1</f>
        <v>0.2</v>
      </c>
      <c r="F21" s="7">
        <f>TopHITS_Hub_Dyn_Binary_BR!$E$1</f>
        <v>0.3</v>
      </c>
      <c r="G21" s="7">
        <f>TopHITS_Hub_Dyn_Binary_BR!$F$1</f>
        <v>0.4</v>
      </c>
      <c r="H21" s="7">
        <f>TopHITS_Hub_Dyn_Binary_BR!$G$1</f>
        <v>0.5</v>
      </c>
      <c r="I21" s="7">
        <f>TopHITS_Hub_Dyn_Binary_BR!$H$1</f>
        <v>0.6</v>
      </c>
      <c r="J21" s="7">
        <f>TopHITS_Hub_Dyn_Binary_BR!$I$1</f>
        <v>0.7</v>
      </c>
      <c r="K21" s="7">
        <f>TopHITS_Hub_Dyn_Binary_BR!$J$1</f>
        <v>0.8</v>
      </c>
      <c r="L21" s="7">
        <f>TopHITS_Hub_Dyn_Binary_BR!$K$1</f>
        <v>0.9</v>
      </c>
      <c r="M21" s="7">
        <f>TopHITS_Hub_Dyn_Binary_BR!$L$1</f>
        <v>1</v>
      </c>
    </row>
    <row r="22" spans="1:13" ht="12.75">
      <c r="A22" s="5"/>
      <c r="B22" s="3" t="s">
        <v>1</v>
      </c>
      <c r="C22">
        <f>COUNT(TopHITS_Hub_Dyn_Binary_BR!$B$2:$B$114)</f>
        <v>39</v>
      </c>
      <c r="D22">
        <f>COUNT(TopHITS_Hub_Dyn_Binary_BR!$C$2:$C$114)</f>
        <v>33</v>
      </c>
      <c r="E22">
        <f>COUNT(TopHITS_Hub_Dyn_Binary_BR!$D$2:$D$114)</f>
        <v>22</v>
      </c>
      <c r="F22">
        <f>COUNT(TopHITS_Hub_Dyn_Binary_BR!$E$2:$E$114)</f>
        <v>16</v>
      </c>
      <c r="G22">
        <f>COUNT(TopHITS_Hub_Dyn_Binary_BR!$F$2:$F$114)</f>
        <v>11</v>
      </c>
      <c r="H22">
        <f>COUNT(TopHITS_Hub_Dyn_Binary_BR!$G$2:$G$114)</f>
        <v>9</v>
      </c>
      <c r="I22">
        <f>COUNT(TopHITS_Hub_Dyn_Binary_BR!$H$2:$H$114)</f>
        <v>5</v>
      </c>
      <c r="J22">
        <f>COUNT(TopHITS_Hub_Dyn_Binary_BR!$I$2:$I$114)</f>
        <v>4</v>
      </c>
      <c r="K22">
        <f>COUNT(TopHITS_Hub_Dyn_Binary_BR!$J$2:$J$114)</f>
        <v>3</v>
      </c>
      <c r="L22">
        <f>COUNT(TopHITS_Hub_Dyn_Binary_BR!$K$2:$K$114)</f>
        <v>1</v>
      </c>
      <c r="M22">
        <f>COUNT(TopHITS_Hub_Dyn_Binary_BR!$L$2:$L$114)</f>
        <v>0</v>
      </c>
    </row>
    <row r="23" spans="1:13" ht="12.75">
      <c r="A23" s="5">
        <f>MIN(C23:M23)</f>
        <v>0</v>
      </c>
      <c r="B23" s="3" t="s">
        <v>2</v>
      </c>
      <c r="C23">
        <f>MIN(TopHITS_Hub_Dyn_Binary_BR!$B$2:$B$114)</f>
        <v>1</v>
      </c>
      <c r="D23">
        <f>MIN(TopHITS_Hub_Dyn_Binary_BR!$C$2:$C$114)</f>
        <v>1</v>
      </c>
      <c r="E23">
        <f>MIN(TopHITS_Hub_Dyn_Binary_BR!$D$2:$D$114)</f>
        <v>2</v>
      </c>
      <c r="F23">
        <f>MIN(TopHITS_Hub_Dyn_Binary_BR!$E$2:$E$114)</f>
        <v>2</v>
      </c>
      <c r="G23">
        <f>MIN(TopHITS_Hub_Dyn_Binary_BR!$F$2:$F$114)</f>
        <v>17</v>
      </c>
      <c r="H23">
        <f>MIN(TopHITS_Hub_Dyn_Binary_BR!$G$2:$G$114)</f>
        <v>15</v>
      </c>
      <c r="I23">
        <f>MIN(TopHITS_Hub_Dyn_Binary_BR!$H$2:$H$114)</f>
        <v>56</v>
      </c>
      <c r="J23">
        <f>MIN(TopHITS_Hub_Dyn_Binary_BR!$I$2:$I$114)</f>
        <v>94</v>
      </c>
      <c r="K23">
        <f>MIN(TopHITS_Hub_Dyn_Binary_BR!$J$2:$J$114)</f>
        <v>59</v>
      </c>
      <c r="L23">
        <f>MIN(TopHITS_Hub_Dyn_Binary_BR!$K$2:$K$114)</f>
        <v>54</v>
      </c>
      <c r="M23">
        <f>MIN(TopHITS_Hub_Dyn_Binary_BR!$L$2:$L$114)</f>
        <v>0</v>
      </c>
    </row>
    <row r="24" spans="1:13" ht="12.75">
      <c r="A24" s="5"/>
      <c r="B24" s="6">
        <v>25</v>
      </c>
      <c r="C24">
        <f>PERCENTILE(TopHITS_Hub_Dyn_Binary_BR!$B$2:$B$114,$B24/100)</f>
        <v>63.5</v>
      </c>
      <c r="D24">
        <f>PERCENTILE(TopHITS_Hub_Dyn_Binary_BR!$C$2:$C$114,$B24/100)</f>
        <v>65</v>
      </c>
      <c r="E24">
        <f>PERCENTILE(TopHITS_Hub_Dyn_Binary_BR!$D$2:$D$114,$B24/100)</f>
        <v>60.75</v>
      </c>
      <c r="F24">
        <f>PERCENTILE(TopHITS_Hub_Dyn_Binary_BR!$E$2:$E$114,$B24/100)</f>
        <v>40.75</v>
      </c>
      <c r="G24">
        <f>PERCENTILE(TopHITS_Hub_Dyn_Binary_BR!$F$2:$F$114,$B24/100)</f>
        <v>75</v>
      </c>
      <c r="H24">
        <f>PERCENTILE(TopHITS_Hub_Dyn_Binary_BR!$G$2:$G$114,$B24/100)</f>
        <v>60</v>
      </c>
      <c r="I24">
        <f>PERCENTILE(TopHITS_Hub_Dyn_Binary_BR!$H$2:$H$114,$B24/100)</f>
        <v>121</v>
      </c>
      <c r="J24">
        <f>PERCENTILE(TopHITS_Hub_Dyn_Binary_BR!$I$2:$I$114,$B24/100)</f>
        <v>94</v>
      </c>
      <c r="K24">
        <f>PERCENTILE(TopHITS_Hub_Dyn_Binary_BR!$J$2:$J$114,$B24/100)</f>
        <v>62</v>
      </c>
      <c r="L24">
        <f>PERCENTILE(TopHITS_Hub_Dyn_Binary_BR!$K$2:$K$114,$B24/100)</f>
        <v>54</v>
      </c>
      <c r="M24" t="e">
        <f>PERCENTILE(TopHITS_Hub_Dyn_Binary_BR!$L$2:$L$114,$B24/100)</f>
        <v>#NUM!</v>
      </c>
    </row>
    <row r="25" spans="1:13" ht="12.75">
      <c r="A25" s="5">
        <f>A27-A23</f>
        <v>4748</v>
      </c>
      <c r="B25" s="3" t="s">
        <v>3</v>
      </c>
      <c r="C25">
        <f>MEDIAN(TopHITS_Hub_Dyn_Binary_BR!$B$2:$B$114)</f>
        <v>191</v>
      </c>
      <c r="D25">
        <f>MEDIAN(TopHITS_Hub_Dyn_Binary_BR!$C$2:$C$114)</f>
        <v>131</v>
      </c>
      <c r="E25">
        <f>MEDIAN(TopHITS_Hub_Dyn_Binary_BR!$D$2:$D$114)</f>
        <v>128</v>
      </c>
      <c r="F25">
        <f>MEDIAN(TopHITS_Hub_Dyn_Binary_BR!$E$2:$E$114)</f>
        <v>101.5</v>
      </c>
      <c r="G25">
        <f>MEDIAN(TopHITS_Hub_Dyn_Binary_BR!$F$2:$F$114)</f>
        <v>195</v>
      </c>
      <c r="H25">
        <f>MEDIAN(TopHITS_Hub_Dyn_Binary_BR!$G$2:$G$114)</f>
        <v>126</v>
      </c>
      <c r="I25">
        <f>MEDIAN(TopHITS_Hub_Dyn_Binary_BR!$H$2:$H$114)</f>
        <v>160</v>
      </c>
      <c r="J25">
        <f>MEDIAN(TopHITS_Hub_Dyn_Binary_BR!$I$2:$I$114)</f>
        <v>101.5</v>
      </c>
      <c r="K25">
        <f>MEDIAN(TopHITS_Hub_Dyn_Binary_BR!$J$2:$J$114)</f>
        <v>65</v>
      </c>
      <c r="L25">
        <f>MEDIAN(TopHITS_Hub_Dyn_Binary_BR!$K$2:$K$114)</f>
        <v>54</v>
      </c>
      <c r="M25" t="e">
        <f>MEDIAN(TopHITS_Hub_Dyn_Binary_BR!$L$2:$L$114)</f>
        <v>#NUM!</v>
      </c>
    </row>
    <row r="26" spans="1:13" ht="12.75">
      <c r="A26" s="5"/>
      <c r="B26" s="6">
        <v>75</v>
      </c>
      <c r="C26">
        <f>PERCENTILE(TopHITS_Hub_Dyn_Binary_BR!$B$2:$B$114,$B26/100)</f>
        <v>356</v>
      </c>
      <c r="D26">
        <f>PERCENTILE(TopHITS_Hub_Dyn_Binary_BR!$C$2:$C$114,$B26/100)</f>
        <v>303</v>
      </c>
      <c r="E26">
        <f>PERCENTILE(TopHITS_Hub_Dyn_Binary_BR!$D$2:$D$114,$B26/100)</f>
        <v>257</v>
      </c>
      <c r="F26">
        <f>PERCENTILE(TopHITS_Hub_Dyn_Binary_BR!$E$2:$E$114,$B26/100)</f>
        <v>227.75</v>
      </c>
      <c r="G26">
        <f>PERCENTILE(TopHITS_Hub_Dyn_Binary_BR!$F$2:$F$114,$B26/100)</f>
        <v>283.5</v>
      </c>
      <c r="H26">
        <f>PERCENTILE(TopHITS_Hub_Dyn_Binary_BR!$G$2:$G$114,$B26/100)</f>
        <v>235</v>
      </c>
      <c r="I26">
        <f>PERCENTILE(TopHITS_Hub_Dyn_Binary_BR!$H$2:$H$114,$B26/100)</f>
        <v>186</v>
      </c>
      <c r="J26">
        <f>PERCENTILE(TopHITS_Hub_Dyn_Binary_BR!$I$2:$I$114,$B26/100)</f>
        <v>396.5</v>
      </c>
      <c r="K26">
        <f>PERCENTILE(TopHITS_Hub_Dyn_Binary_BR!$J$2:$J$114,$B26/100)</f>
        <v>71.5</v>
      </c>
      <c r="L26">
        <f>PERCENTILE(TopHITS_Hub_Dyn_Binary_BR!$K$2:$K$114,$B26/100)</f>
        <v>54</v>
      </c>
      <c r="M26" t="e">
        <f>PERCENTILE(TopHITS_Hub_Dyn_Binary_BR!$L$2:$L$114,$B26/100)</f>
        <v>#NUM!</v>
      </c>
    </row>
    <row r="27" spans="1:13" ht="12.75">
      <c r="A27" s="5">
        <f>MAX(C27:M27)</f>
        <v>4748</v>
      </c>
      <c r="B27" s="3" t="s">
        <v>4</v>
      </c>
      <c r="C27">
        <f>MAX(TopHITS_Hub_Dyn_Binary_BR!$B$2:$B$114)</f>
        <v>4748</v>
      </c>
      <c r="D27">
        <f>MAX(TopHITS_Hub_Dyn_Binary_BR!$C$2:$C$114)</f>
        <v>4273</v>
      </c>
      <c r="E27">
        <f>MAX(TopHITS_Hub_Dyn_Binary_BR!$D$2:$D$114)</f>
        <v>3672</v>
      </c>
      <c r="F27">
        <f>MAX(TopHITS_Hub_Dyn_Binary_BR!$E$2:$E$114)</f>
        <v>1418</v>
      </c>
      <c r="G27">
        <f>MAX(TopHITS_Hub_Dyn_Binary_BR!$F$2:$F$114)</f>
        <v>1179</v>
      </c>
      <c r="H27">
        <f>MAX(TopHITS_Hub_Dyn_Binary_BR!$G$2:$G$114)</f>
        <v>967</v>
      </c>
      <c r="I27">
        <f>MAX(TopHITS_Hub_Dyn_Binary_BR!$H$2:$H$114)</f>
        <v>1691</v>
      </c>
      <c r="J27">
        <f>MAX(TopHITS_Hub_Dyn_Binary_BR!$I$2:$I$114)</f>
        <v>1259</v>
      </c>
      <c r="K27">
        <f>MAX(TopHITS_Hub_Dyn_Binary_BR!$J$2:$J$114)</f>
        <v>78</v>
      </c>
      <c r="L27">
        <f>MAX(TopHITS_Hub_Dyn_Binary_BR!$K$2:$K$114)</f>
        <v>54</v>
      </c>
      <c r="M27">
        <f>MAX(TopHITS_Hub_Dyn_Binary_BR!$L$2:$L$114)</f>
        <v>0</v>
      </c>
    </row>
    <row r="28" spans="1:13" ht="12.75">
      <c r="A28" s="5"/>
      <c r="B28" s="3" t="s">
        <v>5</v>
      </c>
      <c r="C28">
        <f>AVERAGE(TopHITS_Hub_Dyn_Binary_BR!$B$2:$B$114)</f>
        <v>580.1282051282051</v>
      </c>
      <c r="D28">
        <f>AVERAGE(TopHITS_Hub_Dyn_Binary_BR!$C$2:$C$114)</f>
        <v>506.8181818181818</v>
      </c>
      <c r="E28">
        <f>AVERAGE(TopHITS_Hub_Dyn_Binary_BR!$D$2:$D$114)</f>
        <v>387.8181818181818</v>
      </c>
      <c r="F28">
        <f>AVERAGE(TopHITS_Hub_Dyn_Binary_BR!$E$2:$E$114)</f>
        <v>206.125</v>
      </c>
      <c r="G28">
        <f>AVERAGE(TopHITS_Hub_Dyn_Binary_BR!$F$2:$F$114)</f>
        <v>273.09090909090907</v>
      </c>
      <c r="H28">
        <f>AVERAGE(TopHITS_Hub_Dyn_Binary_BR!$G$2:$G$114)</f>
        <v>234.66666666666666</v>
      </c>
      <c r="I28">
        <f>AVERAGE(TopHITS_Hub_Dyn_Binary_BR!$H$2:$H$114)</f>
        <v>442.8</v>
      </c>
      <c r="J28">
        <f>AVERAGE(TopHITS_Hub_Dyn_Binary_BR!$I$2:$I$114)</f>
        <v>389</v>
      </c>
      <c r="K28">
        <f>AVERAGE(TopHITS_Hub_Dyn_Binary_BR!$J$2:$J$114)</f>
        <v>67.33333333333333</v>
      </c>
      <c r="L28">
        <f>AVERAGE(TopHITS_Hub_Dyn_Binary_BR!$K$2:$K$114)</f>
        <v>54</v>
      </c>
      <c r="M28" t="e">
        <f>AVERAGE(TopHITS_Hub_Dyn_Binary_BR!$L$2:$L$114)</f>
        <v>#DIV/0!</v>
      </c>
    </row>
    <row r="29" spans="1:13" ht="12.75">
      <c r="A29" s="5"/>
      <c r="B29" s="3" t="s">
        <v>6</v>
      </c>
      <c r="C29">
        <f>STDEV(TopHITS_Hub_Dyn_Binary_BR!$B$2:$B$114)</f>
        <v>1138.470284370243</v>
      </c>
      <c r="D29">
        <f>STDEV(TopHITS_Hub_Dyn_Binary_BR!$C$2:$C$114)</f>
        <v>1035.9958510578558</v>
      </c>
      <c r="E29">
        <f>STDEV(TopHITS_Hub_Dyn_Binary_BR!$D$2:$D$114)</f>
        <v>814.5365399365303</v>
      </c>
      <c r="F29">
        <f>STDEV(TopHITS_Hub_Dyn_Binary_BR!$E$2:$E$114)</f>
        <v>341.16191170762306</v>
      </c>
      <c r="G29">
        <f>STDEV(TopHITS_Hub_Dyn_Binary_BR!$F$2:$F$114)</f>
        <v>333.78419811173046</v>
      </c>
      <c r="H29">
        <f>STDEV(TopHITS_Hub_Dyn_Binary_BR!$G$2:$G$114)</f>
        <v>304.4018725303772</v>
      </c>
      <c r="I29">
        <f>STDEV(TopHITS_Hub_Dyn_Binary_BR!$H$2:$H$114)</f>
        <v>699.4810219012379</v>
      </c>
      <c r="J29">
        <f>STDEV(TopHITS_Hub_Dyn_Binary_BR!$I$2:$I$114)</f>
        <v>580.0431018467507</v>
      </c>
      <c r="K29">
        <f>STDEV(TopHITS_Hub_Dyn_Binary_BR!$J$2:$J$114)</f>
        <v>9.712534856222295</v>
      </c>
      <c r="L29" t="e">
        <f>STDEV(TopHITS_Hub_Dyn_Binary_BR!$K$2:$K$114)</f>
        <v>#DIV/0!</v>
      </c>
      <c r="M29" t="e">
        <f>STDEV(TopHITS_Hub_Dyn_Binary_BR!$L$2:$L$114)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2</v>
      </c>
      <c r="F31" s="5">
        <f t="shared" si="0"/>
        <v>2</v>
      </c>
      <c r="G31" s="5">
        <f t="shared" si="0"/>
        <v>17</v>
      </c>
      <c r="H31" s="5">
        <f t="shared" si="0"/>
        <v>15</v>
      </c>
      <c r="I31" s="5">
        <f t="shared" si="0"/>
        <v>56</v>
      </c>
      <c r="J31" s="5">
        <f t="shared" si="0"/>
        <v>94</v>
      </c>
      <c r="K31" s="5">
        <f t="shared" si="0"/>
        <v>59</v>
      </c>
      <c r="L31" s="5">
        <f t="shared" si="0"/>
        <v>54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62.5</v>
      </c>
      <c r="D32" s="5">
        <f t="shared" si="1"/>
        <v>64</v>
      </c>
      <c r="E32" s="5">
        <f t="shared" si="1"/>
        <v>58.75</v>
      </c>
      <c r="F32" s="5">
        <f t="shared" si="1"/>
        <v>38.75</v>
      </c>
      <c r="G32" s="5">
        <f t="shared" si="1"/>
        <v>58</v>
      </c>
      <c r="H32" s="5">
        <f t="shared" si="1"/>
        <v>45</v>
      </c>
      <c r="I32" s="5">
        <f t="shared" si="1"/>
        <v>65</v>
      </c>
      <c r="J32" s="5">
        <f t="shared" si="1"/>
        <v>0</v>
      </c>
      <c r="K32" s="5">
        <f t="shared" si="1"/>
        <v>3</v>
      </c>
      <c r="L32" s="5">
        <f t="shared" si="1"/>
        <v>0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127.5</v>
      </c>
      <c r="D33" s="5">
        <f t="shared" si="2"/>
        <v>66</v>
      </c>
      <c r="E33" s="5">
        <f t="shared" si="2"/>
        <v>67.25</v>
      </c>
      <c r="F33" s="5">
        <f t="shared" si="2"/>
        <v>60.75</v>
      </c>
      <c r="G33" s="5">
        <f t="shared" si="2"/>
        <v>120</v>
      </c>
      <c r="H33" s="5">
        <f t="shared" si="2"/>
        <v>66</v>
      </c>
      <c r="I33" s="5">
        <f t="shared" si="2"/>
        <v>39</v>
      </c>
      <c r="J33" s="5">
        <f t="shared" si="2"/>
        <v>7.5</v>
      </c>
      <c r="K33" s="5">
        <f t="shared" si="2"/>
        <v>3</v>
      </c>
      <c r="L33" s="5">
        <f t="shared" si="2"/>
        <v>0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165</v>
      </c>
      <c r="D35" s="5">
        <f t="shared" si="4"/>
        <v>172</v>
      </c>
      <c r="E35" s="5">
        <f t="shared" si="4"/>
        <v>129</v>
      </c>
      <c r="F35" s="5">
        <f t="shared" si="4"/>
        <v>126.25</v>
      </c>
      <c r="G35" s="5">
        <f t="shared" si="4"/>
        <v>88.5</v>
      </c>
      <c r="H35" s="5">
        <f t="shared" si="4"/>
        <v>109</v>
      </c>
      <c r="I35" s="5">
        <f t="shared" si="4"/>
        <v>26</v>
      </c>
      <c r="J35" s="5">
        <f t="shared" si="4"/>
        <v>295</v>
      </c>
      <c r="K35" s="5">
        <f t="shared" si="4"/>
        <v>6.5</v>
      </c>
      <c r="L35" s="5">
        <f t="shared" si="4"/>
        <v>0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4392</v>
      </c>
      <c r="D36" s="5">
        <f t="shared" si="5"/>
        <v>3970</v>
      </c>
      <c r="E36" s="5">
        <f t="shared" si="5"/>
        <v>3415</v>
      </c>
      <c r="F36" s="5">
        <f t="shared" si="5"/>
        <v>1190.25</v>
      </c>
      <c r="G36" s="5">
        <f t="shared" si="5"/>
        <v>895.5</v>
      </c>
      <c r="H36" s="5">
        <f t="shared" si="5"/>
        <v>732</v>
      </c>
      <c r="I36" s="5">
        <f t="shared" si="5"/>
        <v>1505</v>
      </c>
      <c r="J36" s="5">
        <f t="shared" si="5"/>
        <v>862.5</v>
      </c>
      <c r="K36" s="5">
        <f t="shared" si="5"/>
        <v>6.5</v>
      </c>
      <c r="L36" s="5">
        <f t="shared" si="5"/>
        <v>0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62.5</v>
      </c>
      <c r="D44" s="5">
        <f t="shared" si="12"/>
        <v>64</v>
      </c>
      <c r="E44" s="5">
        <f t="shared" si="12"/>
        <v>58.75</v>
      </c>
      <c r="F44" s="5">
        <f t="shared" si="12"/>
        <v>38.75</v>
      </c>
      <c r="G44" s="5">
        <f t="shared" si="12"/>
        <v>58</v>
      </c>
      <c r="H44" s="5">
        <f t="shared" si="12"/>
        <v>45</v>
      </c>
      <c r="I44" s="5">
        <f t="shared" si="12"/>
        <v>65</v>
      </c>
      <c r="J44" s="5">
        <f t="shared" si="12"/>
        <v>0</v>
      </c>
      <c r="K44" s="5">
        <f t="shared" si="12"/>
        <v>3</v>
      </c>
      <c r="L44" s="5">
        <f t="shared" si="12"/>
        <v>0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580.1282051282051</v>
      </c>
      <c r="D45" s="5">
        <f t="shared" si="13"/>
        <v>506.8181818181818</v>
      </c>
      <c r="E45" s="5">
        <f t="shared" si="13"/>
        <v>387.8181818181818</v>
      </c>
      <c r="F45" s="5">
        <f t="shared" si="13"/>
        <v>206.125</v>
      </c>
      <c r="G45" s="5">
        <f t="shared" si="13"/>
        <v>273.09090909090907</v>
      </c>
      <c r="H45" s="5">
        <f t="shared" si="13"/>
        <v>234.66666666666666</v>
      </c>
      <c r="I45" s="5">
        <f t="shared" si="13"/>
        <v>442.8</v>
      </c>
      <c r="J45" s="5">
        <f t="shared" si="13"/>
        <v>389</v>
      </c>
      <c r="K45" s="5">
        <f t="shared" si="13"/>
        <v>67.33333333333333</v>
      </c>
      <c r="L45" s="5">
        <f t="shared" si="13"/>
        <v>54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J22" sqref="J22"/>
    </sheetView>
  </sheetViews>
  <sheetFormatPr defaultColWidth="9.140625" defaultRowHeight="12.75"/>
  <sheetData>
    <row r="21" spans="3:13" ht="12.75">
      <c r="C21" s="7">
        <f>BottomHITS_Hub_Dyn_Binary_AR!$B$1</f>
        <v>0</v>
      </c>
      <c r="D21" s="7">
        <f>BottomHITS_Hub_Dyn_Binary_AR!$C$1</f>
        <v>0.1</v>
      </c>
      <c r="E21" s="7">
        <f>BottomHITS_Hub_Dyn_Binary_AR!$D$1</f>
        <v>0.2</v>
      </c>
      <c r="F21" s="7">
        <f>BottomHITS_Hub_Dyn_Binary_AR!$E$1</f>
        <v>0.3</v>
      </c>
      <c r="G21" s="7">
        <f>BottomHITS_Hub_Dyn_Binary_AR!$F$1</f>
        <v>0.4</v>
      </c>
      <c r="H21" s="7">
        <f>BottomHITS_Hub_Dyn_Binary_AR!$G$1</f>
        <v>0.5</v>
      </c>
      <c r="I21" s="7">
        <f>BottomHITS_Hub_Dyn_Binary_AR!$H$1</f>
        <v>0.6</v>
      </c>
      <c r="J21" s="7">
        <f>BottomHITS_Hub_Dyn_Binary_AR!$I$1</f>
        <v>0.7</v>
      </c>
      <c r="K21" s="7">
        <f>BottomHITS_Hub_Dyn_Binary_AR!$J$1</f>
        <v>0.8</v>
      </c>
      <c r="L21" s="7">
        <f>BottomHITS_Hub_Dyn_Binary_AR!$K$1</f>
        <v>0.9</v>
      </c>
      <c r="M21" s="7">
        <f>BottomHITS_Hub_Dyn_Binary_AR!$L$1</f>
        <v>1</v>
      </c>
    </row>
    <row r="22" spans="1:13" ht="12.75">
      <c r="A22" s="5"/>
      <c r="B22" s="3" t="s">
        <v>1</v>
      </c>
      <c r="C22">
        <f>COUNT(BottomHITS_Hub_Dyn_Binary_AR!$B$2:$B$118)</f>
        <v>76</v>
      </c>
      <c r="D22">
        <f>COUNT(BottomHITS_Hub_Dyn_Binary_AR!$C$2:$C$118)</f>
        <v>75</v>
      </c>
      <c r="E22">
        <f>COUNT(BottomHITS_Hub_Dyn_Binary_AR!$D$2:$D$118)</f>
        <v>73</v>
      </c>
      <c r="F22">
        <f>COUNT(BottomHITS_Hub_Dyn_Binary_AR!$E$2:$E$118)</f>
        <v>71</v>
      </c>
      <c r="G22">
        <f>COUNT(BottomHITS_Hub_Dyn_Binary_AR!$F$2:$F$118)</f>
        <v>68</v>
      </c>
      <c r="H22">
        <f>COUNT(BottomHITS_Hub_Dyn_Binary_AR!$G$2:$G$118)</f>
        <v>63</v>
      </c>
      <c r="I22">
        <f>COUNT(BottomHITS_Hub_Dyn_Binary_AR!$H$2:$H$118)</f>
        <v>58</v>
      </c>
      <c r="J22">
        <f>COUNT(BottomHITS_Hub_Dyn_Binary_AR!$I$2:$I$118)</f>
        <v>49</v>
      </c>
      <c r="K22">
        <f>COUNT(BottomHITS_Hub_Dyn_Binary_AR!$J$2:$J$118)</f>
        <v>36</v>
      </c>
      <c r="L22">
        <f>COUNT(BottomHITS_Hub_Dyn_Binary_AR!$K$2:$K$118)</f>
        <v>12</v>
      </c>
      <c r="M22">
        <f>COUNT(BottomHITS_Hub_Dyn_Binary_AR!$L$2:$L$118)</f>
        <v>0</v>
      </c>
    </row>
    <row r="23" spans="1:13" ht="12.75">
      <c r="A23" s="5">
        <f>MIN(C23:M23)</f>
        <v>0</v>
      </c>
      <c r="B23" s="3" t="s">
        <v>2</v>
      </c>
      <c r="C23">
        <f>MIN(BottomHITS_Hub_Dyn_Binary_AR!$B$2:$B$118)</f>
        <v>1</v>
      </c>
      <c r="D23">
        <f>MIN(BottomHITS_Hub_Dyn_Binary_AR!$C$2:$C$118)</f>
        <v>1</v>
      </c>
      <c r="E23">
        <f>MIN(BottomHITS_Hub_Dyn_Binary_AR!$D$2:$D$118)</f>
        <v>1</v>
      </c>
      <c r="F23">
        <f>MIN(BottomHITS_Hub_Dyn_Binary_AR!$E$2:$E$118)</f>
        <v>1</v>
      </c>
      <c r="G23">
        <f>MIN(BottomHITS_Hub_Dyn_Binary_AR!$F$2:$F$118)</f>
        <v>1</v>
      </c>
      <c r="H23">
        <f>MIN(BottomHITS_Hub_Dyn_Binary_AR!$G$2:$G$118)</f>
        <v>1</v>
      </c>
      <c r="I23">
        <f>MIN(BottomHITS_Hub_Dyn_Binary_AR!$H$2:$H$118)</f>
        <v>1</v>
      </c>
      <c r="J23">
        <f>MIN(BottomHITS_Hub_Dyn_Binary_AR!$I$2:$I$118)</f>
        <v>1</v>
      </c>
      <c r="K23">
        <f>MIN(BottomHITS_Hub_Dyn_Binary_AR!$J$2:$J$118)</f>
        <v>1</v>
      </c>
      <c r="L23">
        <f>MIN(BottomHITS_Hub_Dyn_Binary_AR!$K$2:$K$118)</f>
        <v>1</v>
      </c>
      <c r="M23">
        <f>MIN(BottomHITS_Hub_Dyn_Binary_AR!$L$2:$L$118)</f>
        <v>0</v>
      </c>
    </row>
    <row r="24" spans="1:13" ht="12.75">
      <c r="A24" s="5"/>
      <c r="B24" s="6">
        <v>25</v>
      </c>
      <c r="C24">
        <f>PERCENTILE(BottomHITS_Hub_Dyn_Binary_AR!$B$2:$B$118,$B24/100)</f>
        <v>119.75</v>
      </c>
      <c r="D24">
        <f>PERCENTILE(BottomHITS_Hub_Dyn_Binary_AR!$C$2:$C$118,$B24/100)</f>
        <v>108</v>
      </c>
      <c r="E24">
        <f>PERCENTILE(BottomHITS_Hub_Dyn_Binary_AR!$D$2:$D$118,$B24/100)</f>
        <v>101</v>
      </c>
      <c r="F24">
        <f>PERCENTILE(BottomHITS_Hub_Dyn_Binary_AR!$E$2:$E$118,$B24/100)</f>
        <v>90.5</v>
      </c>
      <c r="G24">
        <f>PERCENTILE(BottomHITS_Hub_Dyn_Binary_AR!$F$2:$F$118,$B24/100)</f>
        <v>70</v>
      </c>
      <c r="H24">
        <f>PERCENTILE(BottomHITS_Hub_Dyn_Binary_AR!$G$2:$G$118,$B24/100)</f>
        <v>60</v>
      </c>
      <c r="I24">
        <f>PERCENTILE(BottomHITS_Hub_Dyn_Binary_AR!$H$2:$H$118,$B24/100)</f>
        <v>45.75</v>
      </c>
      <c r="J24">
        <f>PERCENTILE(BottomHITS_Hub_Dyn_Binary_AR!$I$2:$I$118,$B24/100)</f>
        <v>43</v>
      </c>
      <c r="K24">
        <f>PERCENTILE(BottomHITS_Hub_Dyn_Binary_AR!$J$2:$J$118,$B24/100)</f>
        <v>27</v>
      </c>
      <c r="L24">
        <f>PERCENTILE(BottomHITS_Hub_Dyn_Binary_AR!$K$2:$K$118,$B24/100)</f>
        <v>16.75</v>
      </c>
      <c r="M24" t="e">
        <f>PERCENTILE(BottomHITS_Hub_Dyn_Binary_AR!$L$2:$L$118,$B24/100)</f>
        <v>#NUM!</v>
      </c>
    </row>
    <row r="25" spans="1:13" ht="12.75">
      <c r="A25" s="5">
        <f>A27-A23</f>
        <v>4748</v>
      </c>
      <c r="B25" s="3" t="s">
        <v>3</v>
      </c>
      <c r="C25">
        <f>MEDIAN(BottomHITS_Hub_Dyn_Binary_AR!$B$2:$B$118)</f>
        <v>324</v>
      </c>
      <c r="D25">
        <f>MEDIAN(BottomHITS_Hub_Dyn_Binary_AR!$C$2:$C$118)</f>
        <v>300</v>
      </c>
      <c r="E25">
        <f>MEDIAN(BottomHITS_Hub_Dyn_Binary_AR!$D$2:$D$118)</f>
        <v>260</v>
      </c>
      <c r="F25">
        <f>MEDIAN(BottomHITS_Hub_Dyn_Binary_AR!$E$2:$E$118)</f>
        <v>219</v>
      </c>
      <c r="G25">
        <f>MEDIAN(BottomHITS_Hub_Dyn_Binary_AR!$F$2:$F$118)</f>
        <v>184</v>
      </c>
      <c r="H25">
        <f>MEDIAN(BottomHITS_Hub_Dyn_Binary_AR!$G$2:$G$118)</f>
        <v>162</v>
      </c>
      <c r="I25">
        <f>MEDIAN(BottomHITS_Hub_Dyn_Binary_AR!$H$2:$H$118)</f>
        <v>125.5</v>
      </c>
      <c r="J25">
        <f>MEDIAN(BottomHITS_Hub_Dyn_Binary_AR!$I$2:$I$118)</f>
        <v>101</v>
      </c>
      <c r="K25">
        <f>MEDIAN(BottomHITS_Hub_Dyn_Binary_AR!$J$2:$J$118)</f>
        <v>74</v>
      </c>
      <c r="L25">
        <f>MEDIAN(BottomHITS_Hub_Dyn_Binary_AR!$K$2:$K$118)</f>
        <v>73</v>
      </c>
      <c r="M25" t="e">
        <f>MEDIAN(BottomHITS_Hub_Dyn_Binary_AR!$L$2:$L$118)</f>
        <v>#NUM!</v>
      </c>
    </row>
    <row r="26" spans="1:13" ht="12.75">
      <c r="A26" s="5"/>
      <c r="B26" s="6">
        <v>75</v>
      </c>
      <c r="C26">
        <f>PERCENTILE(BottomHITS_Hub_Dyn_Binary_AR!$B$2:$B$118,$B26/100)</f>
        <v>623.25</v>
      </c>
      <c r="D26">
        <f>PERCENTILE(BottomHITS_Hub_Dyn_Binary_AR!$C$2:$C$118,$B26/100)</f>
        <v>554</v>
      </c>
      <c r="E26">
        <f>PERCENTILE(BottomHITS_Hub_Dyn_Binary_AR!$D$2:$D$118,$B26/100)</f>
        <v>538</v>
      </c>
      <c r="F26">
        <f>PERCENTILE(BottomHITS_Hub_Dyn_Binary_AR!$E$2:$E$118,$B26/100)</f>
        <v>479</v>
      </c>
      <c r="G26">
        <f>PERCENTILE(BottomHITS_Hub_Dyn_Binary_AR!$F$2:$F$118,$B26/100)</f>
        <v>366.75</v>
      </c>
      <c r="H26">
        <f>PERCENTILE(BottomHITS_Hub_Dyn_Binary_AR!$G$2:$G$118,$B26/100)</f>
        <v>321.5</v>
      </c>
      <c r="I26">
        <f>PERCENTILE(BottomHITS_Hub_Dyn_Binary_AR!$H$2:$H$118,$B26/100)</f>
        <v>318.25</v>
      </c>
      <c r="J26">
        <f>PERCENTILE(BottomHITS_Hub_Dyn_Binary_AR!$I$2:$I$118,$B26/100)</f>
        <v>310</v>
      </c>
      <c r="K26">
        <f>PERCENTILE(BottomHITS_Hub_Dyn_Binary_AR!$J$2:$J$118,$B26/100)</f>
        <v>200.5</v>
      </c>
      <c r="L26">
        <f>PERCENTILE(BottomHITS_Hub_Dyn_Binary_AR!$K$2:$K$118,$B26/100)</f>
        <v>142.5</v>
      </c>
      <c r="M26" t="e">
        <f>PERCENTILE(BottomHITS_Hub_Dyn_Binary_AR!$L$2:$L$118,$B26/100)</f>
        <v>#NUM!</v>
      </c>
    </row>
    <row r="27" spans="1:13" ht="12.75">
      <c r="A27" s="5">
        <f>MAX(C27:M27)</f>
        <v>4748</v>
      </c>
      <c r="B27" s="3" t="s">
        <v>4</v>
      </c>
      <c r="C27">
        <f>MAX(BottomHITS_Hub_Dyn_Binary_AR!$B$2:$B$118)</f>
        <v>4748</v>
      </c>
      <c r="D27">
        <f>MAX(BottomHITS_Hub_Dyn_Binary_AR!$C$2:$C$118)</f>
        <v>4282</v>
      </c>
      <c r="E27">
        <f>MAX(BottomHITS_Hub_Dyn_Binary_AR!$D$2:$D$118)</f>
        <v>3809</v>
      </c>
      <c r="F27">
        <f>MAX(BottomHITS_Hub_Dyn_Binary_AR!$E$2:$E$118)</f>
        <v>3359</v>
      </c>
      <c r="G27">
        <f>MAX(BottomHITS_Hub_Dyn_Binary_AR!$F$2:$F$118)</f>
        <v>2924</v>
      </c>
      <c r="H27">
        <f>MAX(BottomHITS_Hub_Dyn_Binary_AR!$G$2:$G$118)</f>
        <v>2453</v>
      </c>
      <c r="I27">
        <f>MAX(BottomHITS_Hub_Dyn_Binary_AR!$H$2:$H$118)</f>
        <v>1978</v>
      </c>
      <c r="J27">
        <f>MAX(BottomHITS_Hub_Dyn_Binary_AR!$I$2:$I$118)</f>
        <v>1474</v>
      </c>
      <c r="K27">
        <f>MAX(BottomHITS_Hub_Dyn_Binary_AR!$J$2:$J$118)</f>
        <v>955</v>
      </c>
      <c r="L27">
        <f>MAX(BottomHITS_Hub_Dyn_Binary_AR!$K$2:$K$118)</f>
        <v>379</v>
      </c>
      <c r="M27">
        <f>MAX(BottomHITS_Hub_Dyn_Binary_AR!$L$2:$L$118)</f>
        <v>0</v>
      </c>
    </row>
    <row r="28" spans="1:13" ht="12.75">
      <c r="A28" s="5"/>
      <c r="B28" s="3" t="s">
        <v>5</v>
      </c>
      <c r="C28">
        <f>AVERAGE(BottomHITS_Hub_Dyn_Binary_AR!$B$2:$B$118)</f>
        <v>711.2368421052631</v>
      </c>
      <c r="D28">
        <f>AVERAGE(BottomHITS_Hub_Dyn_Binary_AR!$C$2:$C$118)</f>
        <v>605.7733333333333</v>
      </c>
      <c r="E28">
        <f>AVERAGE(BottomHITS_Hub_Dyn_Binary_AR!$D$2:$D$118)</f>
        <v>552.3150684931506</v>
      </c>
      <c r="F28">
        <f>AVERAGE(BottomHITS_Hub_Dyn_Binary_AR!$E$2:$E$118)</f>
        <v>497.5633802816901</v>
      </c>
      <c r="G28">
        <f>AVERAGE(BottomHITS_Hub_Dyn_Binary_AR!$F$2:$F$118)</f>
        <v>424.3235294117647</v>
      </c>
      <c r="H28">
        <f>AVERAGE(BottomHITS_Hub_Dyn_Binary_AR!$G$2:$G$118)</f>
        <v>369.4761904761905</v>
      </c>
      <c r="I28">
        <f>AVERAGE(BottomHITS_Hub_Dyn_Binary_AR!$H$2:$H$118)</f>
        <v>314.0344827586207</v>
      </c>
      <c r="J28">
        <f>AVERAGE(BottomHITS_Hub_Dyn_Binary_AR!$I$2:$I$118)</f>
        <v>267.53061224489795</v>
      </c>
      <c r="K28">
        <f>AVERAGE(BottomHITS_Hub_Dyn_Binary_AR!$J$2:$J$118)</f>
        <v>169.36111111111111</v>
      </c>
      <c r="L28">
        <f>AVERAGE(BottomHITS_Hub_Dyn_Binary_AR!$K$2:$K$118)</f>
        <v>106.75</v>
      </c>
      <c r="M28" t="e">
        <f>AVERAGE(BottomHITS_Hub_Dyn_Binary_AR!$L$2:$L$118)</f>
        <v>#DIV/0!</v>
      </c>
    </row>
    <row r="29" spans="1:13" ht="12.75">
      <c r="A29" s="5"/>
      <c r="B29" s="3" t="s">
        <v>6</v>
      </c>
      <c r="C29">
        <f>STDEV(BottomHITS_Hub_Dyn_Binary_AR!$B$2:$B$118)</f>
        <v>1119.6472881334378</v>
      </c>
      <c r="D29">
        <f>STDEV(BottomHITS_Hub_Dyn_Binary_AR!$C$2:$C$118)</f>
        <v>937.0513639810459</v>
      </c>
      <c r="E29">
        <f>STDEV(BottomHITS_Hub_Dyn_Binary_AR!$D$2:$D$118)</f>
        <v>852.4243836896478</v>
      </c>
      <c r="F29">
        <f>STDEV(BottomHITS_Hub_Dyn_Binary_AR!$E$2:$E$118)</f>
        <v>767.1225220150274</v>
      </c>
      <c r="G29">
        <f>STDEV(BottomHITS_Hub_Dyn_Binary_AR!$F$2:$F$118)</f>
        <v>669.5731418403253</v>
      </c>
      <c r="H29">
        <f>STDEV(BottomHITS_Hub_Dyn_Binary_AR!$G$2:$G$118)</f>
        <v>581.2510383519788</v>
      </c>
      <c r="I29">
        <f>STDEV(BottomHITS_Hub_Dyn_Binary_AR!$H$2:$H$118)</f>
        <v>485.3659847382755</v>
      </c>
      <c r="J29">
        <f>STDEV(BottomHITS_Hub_Dyn_Binary_AR!$I$2:$I$118)</f>
        <v>389.36519393970065</v>
      </c>
      <c r="K29">
        <f>STDEV(BottomHITS_Hub_Dyn_Binary_AR!$J$2:$J$118)</f>
        <v>231.21111599300357</v>
      </c>
      <c r="L29">
        <f>STDEV(BottomHITS_Hub_Dyn_Binary_AR!$K$2:$K$118)</f>
        <v>121.92853719215277</v>
      </c>
      <c r="M29" t="e">
        <f>STDEV(BottomHITS_Hub_Dyn_Binary_AR!$L$2:$L$118)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118.75</v>
      </c>
      <c r="D32" s="5">
        <f t="shared" si="1"/>
        <v>107</v>
      </c>
      <c r="E32" s="5">
        <f t="shared" si="1"/>
        <v>100</v>
      </c>
      <c r="F32" s="5">
        <f t="shared" si="1"/>
        <v>89.5</v>
      </c>
      <c r="G32" s="5">
        <f t="shared" si="1"/>
        <v>69</v>
      </c>
      <c r="H32" s="5">
        <f t="shared" si="1"/>
        <v>59</v>
      </c>
      <c r="I32" s="5">
        <f t="shared" si="1"/>
        <v>44.75</v>
      </c>
      <c r="J32" s="5">
        <f t="shared" si="1"/>
        <v>42</v>
      </c>
      <c r="K32" s="5">
        <f t="shared" si="1"/>
        <v>26</v>
      </c>
      <c r="L32" s="5">
        <f t="shared" si="1"/>
        <v>15.75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204.25</v>
      </c>
      <c r="D33" s="5">
        <f t="shared" si="2"/>
        <v>192</v>
      </c>
      <c r="E33" s="5">
        <f t="shared" si="2"/>
        <v>159</v>
      </c>
      <c r="F33" s="5">
        <f t="shared" si="2"/>
        <v>128.5</v>
      </c>
      <c r="G33" s="5">
        <f t="shared" si="2"/>
        <v>114</v>
      </c>
      <c r="H33" s="5">
        <f t="shared" si="2"/>
        <v>102</v>
      </c>
      <c r="I33" s="5">
        <f t="shared" si="2"/>
        <v>79.75</v>
      </c>
      <c r="J33" s="5">
        <f t="shared" si="2"/>
        <v>58</v>
      </c>
      <c r="K33" s="5">
        <f t="shared" si="2"/>
        <v>47</v>
      </c>
      <c r="L33" s="5">
        <f t="shared" si="2"/>
        <v>56.25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299.25</v>
      </c>
      <c r="D35" s="5">
        <f t="shared" si="4"/>
        <v>254</v>
      </c>
      <c r="E35" s="5">
        <f t="shared" si="4"/>
        <v>278</v>
      </c>
      <c r="F35" s="5">
        <f t="shared" si="4"/>
        <v>260</v>
      </c>
      <c r="G35" s="5">
        <f t="shared" si="4"/>
        <v>182.75</v>
      </c>
      <c r="H35" s="5">
        <f t="shared" si="4"/>
        <v>159.5</v>
      </c>
      <c r="I35" s="5">
        <f t="shared" si="4"/>
        <v>192.75</v>
      </c>
      <c r="J35" s="5">
        <f t="shared" si="4"/>
        <v>209</v>
      </c>
      <c r="K35" s="5">
        <f t="shared" si="4"/>
        <v>126.5</v>
      </c>
      <c r="L35" s="5">
        <f t="shared" si="4"/>
        <v>69.5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4124.75</v>
      </c>
      <c r="D36" s="5">
        <f t="shared" si="5"/>
        <v>3728</v>
      </c>
      <c r="E36" s="5">
        <f t="shared" si="5"/>
        <v>3271</v>
      </c>
      <c r="F36" s="5">
        <f t="shared" si="5"/>
        <v>2880</v>
      </c>
      <c r="G36" s="5">
        <f t="shared" si="5"/>
        <v>2557.25</v>
      </c>
      <c r="H36" s="5">
        <f t="shared" si="5"/>
        <v>2131.5</v>
      </c>
      <c r="I36" s="5">
        <f t="shared" si="5"/>
        <v>1659.75</v>
      </c>
      <c r="J36" s="5">
        <f t="shared" si="5"/>
        <v>1164</v>
      </c>
      <c r="K36" s="5">
        <f t="shared" si="5"/>
        <v>754.5</v>
      </c>
      <c r="L36" s="5">
        <f t="shared" si="5"/>
        <v>236.5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118.75</v>
      </c>
      <c r="D44" s="5">
        <f t="shared" si="12"/>
        <v>107</v>
      </c>
      <c r="E44" s="5">
        <f t="shared" si="12"/>
        <v>100</v>
      </c>
      <c r="F44" s="5">
        <f t="shared" si="12"/>
        <v>89.5</v>
      </c>
      <c r="G44" s="5">
        <f t="shared" si="12"/>
        <v>69</v>
      </c>
      <c r="H44" s="5">
        <f t="shared" si="12"/>
        <v>59</v>
      </c>
      <c r="I44" s="5">
        <f t="shared" si="12"/>
        <v>44.75</v>
      </c>
      <c r="J44" s="5">
        <f t="shared" si="12"/>
        <v>42</v>
      </c>
      <c r="K44" s="5">
        <f t="shared" si="12"/>
        <v>26</v>
      </c>
      <c r="L44" s="5">
        <f t="shared" si="12"/>
        <v>15.75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711.2368421052631</v>
      </c>
      <c r="D45" s="5">
        <f t="shared" si="13"/>
        <v>605.7733333333333</v>
      </c>
      <c r="E45" s="5">
        <f t="shared" si="13"/>
        <v>552.3150684931506</v>
      </c>
      <c r="F45" s="5">
        <f t="shared" si="13"/>
        <v>497.5633802816901</v>
      </c>
      <c r="G45" s="5">
        <f t="shared" si="13"/>
        <v>424.3235294117647</v>
      </c>
      <c r="H45" s="5">
        <f t="shared" si="13"/>
        <v>369.4761904761905</v>
      </c>
      <c r="I45" s="5">
        <f t="shared" si="13"/>
        <v>314.0344827586207</v>
      </c>
      <c r="J45" s="5">
        <f t="shared" si="13"/>
        <v>267.53061224489795</v>
      </c>
      <c r="K45" s="5">
        <f t="shared" si="13"/>
        <v>169.36111111111111</v>
      </c>
      <c r="L45" s="5">
        <f t="shared" si="13"/>
        <v>106.75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Z49" sqref="Z49"/>
    </sheetView>
  </sheetViews>
  <sheetFormatPr defaultColWidth="9.140625" defaultRowHeight="12.75"/>
  <sheetData>
    <row r="21" spans="3:13" ht="12.75">
      <c r="C21" s="7">
        <f>BottomHITS_Hub_Dyn_Binary_BR!$B$1</f>
        <v>0</v>
      </c>
      <c r="D21" s="7">
        <f>BottomHITS_Hub_Dyn_Binary_BR!$C$1</f>
        <v>0.1</v>
      </c>
      <c r="E21" s="7">
        <f>BottomHITS_Hub_Dyn_Binary_BR!$D$1</f>
        <v>0.2</v>
      </c>
      <c r="F21" s="7">
        <f>BottomHITS_Hub_Dyn_Binary_BR!$E$1</f>
        <v>0.3</v>
      </c>
      <c r="G21" s="7">
        <f>BottomHITS_Hub_Dyn_Binary_BR!$F$1</f>
        <v>0.4</v>
      </c>
      <c r="H21" s="7">
        <f>BottomHITS_Hub_Dyn_Binary_BR!$G$1</f>
        <v>0.5</v>
      </c>
      <c r="I21" s="7">
        <f>BottomHITS_Hub_Dyn_Binary_BR!$H$1</f>
        <v>0.6</v>
      </c>
      <c r="J21" s="7">
        <f>BottomHITS_Hub_Dyn_Binary_BR!$I$1</f>
        <v>0.7</v>
      </c>
      <c r="K21" s="7">
        <f>BottomHITS_Hub_Dyn_Binary_BR!$J$1</f>
        <v>0.8</v>
      </c>
      <c r="L21" s="7">
        <f>BottomHITS_Hub_Dyn_Binary_BR!$K$1</f>
        <v>0.9</v>
      </c>
      <c r="M21" s="7">
        <f>BottomHITS_Hub_Dyn_Binary_BR!$L$1</f>
        <v>1</v>
      </c>
    </row>
    <row r="22" spans="1:13" ht="12.75">
      <c r="A22" s="5"/>
      <c r="B22" s="3" t="s">
        <v>1</v>
      </c>
      <c r="C22">
        <f>COUNT(BottomHITS_Hub_Dyn_Binary_BR!$B$2:$B$114)</f>
        <v>39</v>
      </c>
      <c r="D22">
        <f>COUNT(BottomHITS_Hub_Dyn_Binary_BR!$C$2:$C$114)</f>
        <v>39</v>
      </c>
      <c r="E22">
        <f>COUNT(BottomHITS_Hub_Dyn_Binary_BR!$D$2:$D$114)</f>
        <v>39</v>
      </c>
      <c r="F22">
        <f>COUNT(BottomHITS_Hub_Dyn_Binary_BR!$E$2:$E$114)</f>
        <v>39</v>
      </c>
      <c r="G22">
        <f>COUNT(BottomHITS_Hub_Dyn_Binary_BR!$F$2:$F$114)</f>
        <v>39</v>
      </c>
      <c r="H22">
        <f>COUNT(BottomHITS_Hub_Dyn_Binary_BR!$G$2:$G$114)</f>
        <v>38</v>
      </c>
      <c r="I22">
        <f>COUNT(BottomHITS_Hub_Dyn_Binary_BR!$H$2:$H$114)</f>
        <v>38</v>
      </c>
      <c r="J22">
        <f>COUNT(BottomHITS_Hub_Dyn_Binary_BR!$I$2:$I$114)</f>
        <v>33</v>
      </c>
      <c r="K22">
        <f>COUNT(BottomHITS_Hub_Dyn_Binary_BR!$J$2:$J$114)</f>
        <v>24</v>
      </c>
      <c r="L22">
        <f>COUNT(BottomHITS_Hub_Dyn_Binary_BR!$K$2:$K$114)</f>
        <v>11</v>
      </c>
      <c r="M22">
        <f>COUNT(BottomHITS_Hub_Dyn_Binary_BR!$L$2:$L$114)</f>
        <v>0</v>
      </c>
    </row>
    <row r="23" spans="1:13" ht="12.75">
      <c r="A23" s="5">
        <f>MIN(C23:M23)</f>
        <v>0</v>
      </c>
      <c r="B23" s="3" t="s">
        <v>2</v>
      </c>
      <c r="C23">
        <f>MIN(BottomHITS_Hub_Dyn_Binary_BR!$B$2:$B$114)</f>
        <v>1</v>
      </c>
      <c r="D23">
        <f>MIN(BottomHITS_Hub_Dyn_Binary_BR!$C$2:$C$114)</f>
        <v>1</v>
      </c>
      <c r="E23">
        <f>MIN(BottomHITS_Hub_Dyn_Binary_BR!$D$2:$D$114)</f>
        <v>1</v>
      </c>
      <c r="F23">
        <f>MIN(BottomHITS_Hub_Dyn_Binary_BR!$E$2:$E$114)</f>
        <v>1</v>
      </c>
      <c r="G23">
        <f>MIN(BottomHITS_Hub_Dyn_Binary_BR!$F$2:$F$114)</f>
        <v>1</v>
      </c>
      <c r="H23">
        <f>MIN(BottomHITS_Hub_Dyn_Binary_BR!$G$2:$G$114)</f>
        <v>1</v>
      </c>
      <c r="I23">
        <f>MIN(BottomHITS_Hub_Dyn_Binary_BR!$H$2:$H$114)</f>
        <v>1</v>
      </c>
      <c r="J23">
        <f>MIN(BottomHITS_Hub_Dyn_Binary_BR!$I$2:$I$114)</f>
        <v>1</v>
      </c>
      <c r="K23">
        <f>MIN(BottomHITS_Hub_Dyn_Binary_BR!$J$2:$J$114)</f>
        <v>1</v>
      </c>
      <c r="L23">
        <f>MIN(BottomHITS_Hub_Dyn_Binary_BR!$K$2:$K$114)</f>
        <v>1</v>
      </c>
      <c r="M23">
        <f>MIN(BottomHITS_Hub_Dyn_Binary_BR!$L$2:$L$114)</f>
        <v>0</v>
      </c>
    </row>
    <row r="24" spans="1:13" ht="12.75">
      <c r="A24" s="5"/>
      <c r="B24" s="6">
        <v>25</v>
      </c>
      <c r="C24">
        <f>PERCENTILE(BottomHITS_Hub_Dyn_Binary_BR!$B$2:$B$114,$B24/100)</f>
        <v>63.5</v>
      </c>
      <c r="D24">
        <f>PERCENTILE(BottomHITS_Hub_Dyn_Binary_BR!$C$2:$C$114,$B24/100)</f>
        <v>61</v>
      </c>
      <c r="E24">
        <f>PERCENTILE(BottomHITS_Hub_Dyn_Binary_BR!$D$2:$D$114,$B24/100)</f>
        <v>57</v>
      </c>
      <c r="F24">
        <f>PERCENTILE(BottomHITS_Hub_Dyn_Binary_BR!$E$2:$E$114,$B24/100)</f>
        <v>50</v>
      </c>
      <c r="G24">
        <f>PERCENTILE(BottomHITS_Hub_Dyn_Binary_BR!$F$2:$F$114,$B24/100)</f>
        <v>42.5</v>
      </c>
      <c r="H24">
        <f>PERCENTILE(BottomHITS_Hub_Dyn_Binary_BR!$G$2:$G$114,$B24/100)</f>
        <v>39.5</v>
      </c>
      <c r="I24">
        <f>PERCENTILE(BottomHITS_Hub_Dyn_Binary_BR!$H$2:$H$114,$B24/100)</f>
        <v>36.25</v>
      </c>
      <c r="J24">
        <f>PERCENTILE(BottomHITS_Hub_Dyn_Binary_BR!$I$2:$I$114,$B24/100)</f>
        <v>29</v>
      </c>
      <c r="K24">
        <f>PERCENTILE(BottomHITS_Hub_Dyn_Binary_BR!$J$2:$J$114,$B24/100)</f>
        <v>15.75</v>
      </c>
      <c r="L24">
        <f>PERCENTILE(BottomHITS_Hub_Dyn_Binary_BR!$K$2:$K$114,$B24/100)</f>
        <v>13.5</v>
      </c>
      <c r="M24" t="e">
        <f>PERCENTILE(BottomHITS_Hub_Dyn_Binary_BR!$L$2:$L$114,$B24/100)</f>
        <v>#NUM!</v>
      </c>
    </row>
    <row r="25" spans="1:13" ht="12.75">
      <c r="A25" s="5">
        <f>A27-A23</f>
        <v>4748</v>
      </c>
      <c r="B25" s="3" t="s">
        <v>3</v>
      </c>
      <c r="C25">
        <f>MEDIAN(BottomHITS_Hub_Dyn_Binary_BR!$B$2:$B$114)</f>
        <v>191</v>
      </c>
      <c r="D25">
        <f>MEDIAN(BottomHITS_Hub_Dyn_Binary_BR!$C$2:$C$114)</f>
        <v>179</v>
      </c>
      <c r="E25">
        <f>MEDIAN(BottomHITS_Hub_Dyn_Binary_BR!$D$2:$D$114)</f>
        <v>165</v>
      </c>
      <c r="F25">
        <f>MEDIAN(BottomHITS_Hub_Dyn_Binary_BR!$E$2:$E$114)</f>
        <v>152</v>
      </c>
      <c r="G25">
        <f>MEDIAN(BottomHITS_Hub_Dyn_Binary_BR!$F$2:$F$114)</f>
        <v>129</v>
      </c>
      <c r="H25">
        <f>MEDIAN(BottomHITS_Hub_Dyn_Binary_BR!$G$2:$G$114)</f>
        <v>108</v>
      </c>
      <c r="I25">
        <f>MEDIAN(BottomHITS_Hub_Dyn_Binary_BR!$H$2:$H$114)</f>
        <v>83.5</v>
      </c>
      <c r="J25">
        <f>MEDIAN(BottomHITS_Hub_Dyn_Binary_BR!$I$2:$I$114)</f>
        <v>78</v>
      </c>
      <c r="K25">
        <f>MEDIAN(BottomHITS_Hub_Dyn_Binary_BR!$J$2:$J$114)</f>
        <v>45.5</v>
      </c>
      <c r="L25">
        <f>MEDIAN(BottomHITS_Hub_Dyn_Binary_BR!$K$2:$K$114)</f>
        <v>67</v>
      </c>
      <c r="M25" t="e">
        <f>MEDIAN(BottomHITS_Hub_Dyn_Binary_BR!$L$2:$L$114)</f>
        <v>#NUM!</v>
      </c>
    </row>
    <row r="26" spans="1:13" ht="12.75">
      <c r="A26" s="5"/>
      <c r="B26" s="6">
        <v>75</v>
      </c>
      <c r="C26">
        <f>PERCENTILE(BottomHITS_Hub_Dyn_Binary_BR!$B$2:$B$114,$B26/100)</f>
        <v>356</v>
      </c>
      <c r="D26">
        <f>PERCENTILE(BottomHITS_Hub_Dyn_Binary_BR!$C$2:$C$114,$B26/100)</f>
        <v>333</v>
      </c>
      <c r="E26">
        <f>PERCENTILE(BottomHITS_Hub_Dyn_Binary_BR!$D$2:$D$114,$B26/100)</f>
        <v>314</v>
      </c>
      <c r="F26">
        <f>PERCENTILE(BottomHITS_Hub_Dyn_Binary_BR!$E$2:$E$114,$B26/100)</f>
        <v>273.5</v>
      </c>
      <c r="G26">
        <f>PERCENTILE(BottomHITS_Hub_Dyn_Binary_BR!$F$2:$F$114,$B26/100)</f>
        <v>239.5</v>
      </c>
      <c r="H26">
        <f>PERCENTILE(BottomHITS_Hub_Dyn_Binary_BR!$G$2:$G$114,$B26/100)</f>
        <v>211.5</v>
      </c>
      <c r="I26">
        <f>PERCENTILE(BottomHITS_Hub_Dyn_Binary_BR!$H$2:$H$114,$B26/100)</f>
        <v>184</v>
      </c>
      <c r="J26">
        <f>PERCENTILE(BottomHITS_Hub_Dyn_Binary_BR!$I$2:$I$114,$B26/100)</f>
        <v>159</v>
      </c>
      <c r="K26">
        <f>PERCENTILE(BottomHITS_Hub_Dyn_Binary_BR!$J$2:$J$114,$B26/100)</f>
        <v>106.75</v>
      </c>
      <c r="L26">
        <f>PERCENTILE(BottomHITS_Hub_Dyn_Binary_BR!$K$2:$K$114,$B26/100)</f>
        <v>96.5</v>
      </c>
      <c r="M26" t="e">
        <f>PERCENTILE(BottomHITS_Hub_Dyn_Binary_BR!$L$2:$L$114,$B26/100)</f>
        <v>#NUM!</v>
      </c>
    </row>
    <row r="27" spans="1:13" ht="12.75">
      <c r="A27" s="5">
        <f>MAX(C27:M27)</f>
        <v>4748</v>
      </c>
      <c r="B27" s="3" t="s">
        <v>4</v>
      </c>
      <c r="C27">
        <f>MAX(BottomHITS_Hub_Dyn_Binary_BR!$B$2:$B$114)</f>
        <v>4748</v>
      </c>
      <c r="D27">
        <f>MAX(BottomHITS_Hub_Dyn_Binary_BR!$C$2:$C$114)</f>
        <v>4282</v>
      </c>
      <c r="E27">
        <f>MAX(BottomHITS_Hub_Dyn_Binary_BR!$D$2:$D$114)</f>
        <v>3809</v>
      </c>
      <c r="F27">
        <f>MAX(BottomHITS_Hub_Dyn_Binary_BR!$E$2:$E$114)</f>
        <v>3359</v>
      </c>
      <c r="G27">
        <f>MAX(BottomHITS_Hub_Dyn_Binary_BR!$F$2:$F$114)</f>
        <v>2924</v>
      </c>
      <c r="H27">
        <f>MAX(BottomHITS_Hub_Dyn_Binary_BR!$G$2:$G$114)</f>
        <v>2453</v>
      </c>
      <c r="I27">
        <f>MAX(BottomHITS_Hub_Dyn_Binary_BR!$H$2:$H$114)</f>
        <v>1978</v>
      </c>
      <c r="J27">
        <f>MAX(BottomHITS_Hub_Dyn_Binary_BR!$I$2:$I$114)</f>
        <v>1474</v>
      </c>
      <c r="K27">
        <f>MAX(BottomHITS_Hub_Dyn_Binary_BR!$J$2:$J$114)</f>
        <v>955</v>
      </c>
      <c r="L27">
        <f>MAX(BottomHITS_Hub_Dyn_Binary_BR!$K$2:$K$114)</f>
        <v>379</v>
      </c>
      <c r="M27">
        <f>MAX(BottomHITS_Hub_Dyn_Binary_BR!$L$2:$L$114)</f>
        <v>0</v>
      </c>
    </row>
    <row r="28" spans="1:13" ht="12.75">
      <c r="A28" s="5"/>
      <c r="B28" s="3" t="s">
        <v>5</v>
      </c>
      <c r="C28">
        <f>AVERAGE(BottomHITS_Hub_Dyn_Binary_BR!$B$2:$B$114)</f>
        <v>580.1282051282051</v>
      </c>
      <c r="D28">
        <f>AVERAGE(BottomHITS_Hub_Dyn_Binary_BR!$C$2:$C$114)</f>
        <v>529.5384615384615</v>
      </c>
      <c r="E28">
        <f>AVERAGE(BottomHITS_Hub_Dyn_Binary_BR!$D$2:$D$114)</f>
        <v>477.84615384615387</v>
      </c>
      <c r="F28">
        <f>AVERAGE(BottomHITS_Hub_Dyn_Binary_BR!$E$2:$E$114)</f>
        <v>424.87179487179486</v>
      </c>
      <c r="G28">
        <f>AVERAGE(BottomHITS_Hub_Dyn_Binary_BR!$F$2:$F$114)</f>
        <v>370.28205128205127</v>
      </c>
      <c r="H28">
        <f>AVERAGE(BottomHITS_Hub_Dyn_Binary_BR!$G$2:$G$114)</f>
        <v>320.2105263157895</v>
      </c>
      <c r="I28">
        <f>AVERAGE(BottomHITS_Hub_Dyn_Binary_BR!$H$2:$H$114)</f>
        <v>260.1578947368421</v>
      </c>
      <c r="J28">
        <f>AVERAGE(BottomHITS_Hub_Dyn_Binary_BR!$I$2:$I$114)</f>
        <v>221.45454545454547</v>
      </c>
      <c r="K28">
        <f>AVERAGE(BottomHITS_Hub_Dyn_Binary_BR!$J$2:$J$114)</f>
        <v>137.08333333333334</v>
      </c>
      <c r="L28">
        <f>AVERAGE(BottomHITS_Hub_Dyn_Binary_BR!$K$2:$K$114)</f>
        <v>93.27272727272727</v>
      </c>
      <c r="M28" t="e">
        <f>AVERAGE(BottomHITS_Hub_Dyn_Binary_BR!$L$2:$L$114)</f>
        <v>#DIV/0!</v>
      </c>
    </row>
    <row r="29" spans="1:13" ht="12.75">
      <c r="A29" s="5"/>
      <c r="B29" s="3" t="s">
        <v>6</v>
      </c>
      <c r="C29">
        <f>STDEV(BottomHITS_Hub_Dyn_Binary_BR!$B$2:$B$114)</f>
        <v>1138.470284370243</v>
      </c>
      <c r="D29">
        <f>STDEV(BottomHITS_Hub_Dyn_Binary_BR!$C$2:$C$114)</f>
        <v>1030.5197933734282</v>
      </c>
      <c r="E29">
        <f>STDEV(BottomHITS_Hub_Dyn_Binary_BR!$D$2:$D$114)</f>
        <v>922.0364343315387</v>
      </c>
      <c r="F29">
        <f>STDEV(BottomHITS_Hub_Dyn_Binary_BR!$E$2:$E$114)</f>
        <v>816.2238205517941</v>
      </c>
      <c r="G29">
        <f>STDEV(BottomHITS_Hub_Dyn_Binary_BR!$F$2:$F$114)</f>
        <v>708.1715874708224</v>
      </c>
      <c r="H29">
        <f>STDEV(BottomHITS_Hub_Dyn_Binary_BR!$G$2:$G$114)</f>
        <v>600.0115835771361</v>
      </c>
      <c r="I29">
        <f>STDEV(BottomHITS_Hub_Dyn_Binary_BR!$H$2:$H$114)</f>
        <v>483.0065483477418</v>
      </c>
      <c r="J29">
        <f>STDEV(BottomHITS_Hub_Dyn_Binary_BR!$I$2:$I$114)</f>
        <v>383.1923546755835</v>
      </c>
      <c r="K29">
        <f>STDEV(BottomHITS_Hub_Dyn_Binary_BR!$J$2:$J$114)</f>
        <v>242.9483603507162</v>
      </c>
      <c r="L29">
        <f>STDEV(BottomHITS_Hub_Dyn_Binary_BR!$K$2:$K$114)</f>
        <v>118.1338993761663</v>
      </c>
      <c r="M29" t="e">
        <f>STDEV(BottomHITS_Hub_Dyn_Binary_BR!$L$2:$L$114)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62.5</v>
      </c>
      <c r="D32" s="5">
        <f t="shared" si="1"/>
        <v>60</v>
      </c>
      <c r="E32" s="5">
        <f t="shared" si="1"/>
        <v>56</v>
      </c>
      <c r="F32" s="5">
        <f t="shared" si="1"/>
        <v>49</v>
      </c>
      <c r="G32" s="5">
        <f t="shared" si="1"/>
        <v>41.5</v>
      </c>
      <c r="H32" s="5">
        <f t="shared" si="1"/>
        <v>38.5</v>
      </c>
      <c r="I32" s="5">
        <f t="shared" si="1"/>
        <v>35.25</v>
      </c>
      <c r="J32" s="5">
        <f t="shared" si="1"/>
        <v>28</v>
      </c>
      <c r="K32" s="5">
        <f t="shared" si="1"/>
        <v>14.75</v>
      </c>
      <c r="L32" s="5">
        <f t="shared" si="1"/>
        <v>12.5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127.5</v>
      </c>
      <c r="D33" s="5">
        <f t="shared" si="2"/>
        <v>118</v>
      </c>
      <c r="E33" s="5">
        <f t="shared" si="2"/>
        <v>108</v>
      </c>
      <c r="F33" s="5">
        <f t="shared" si="2"/>
        <v>102</v>
      </c>
      <c r="G33" s="5">
        <f t="shared" si="2"/>
        <v>86.5</v>
      </c>
      <c r="H33" s="5">
        <f t="shared" si="2"/>
        <v>68.5</v>
      </c>
      <c r="I33" s="5">
        <f t="shared" si="2"/>
        <v>47.25</v>
      </c>
      <c r="J33" s="5">
        <f t="shared" si="2"/>
        <v>49</v>
      </c>
      <c r="K33" s="5">
        <f t="shared" si="2"/>
        <v>29.75</v>
      </c>
      <c r="L33" s="5">
        <f t="shared" si="2"/>
        <v>53.5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165</v>
      </c>
      <c r="D35" s="5">
        <f t="shared" si="4"/>
        <v>154</v>
      </c>
      <c r="E35" s="5">
        <f t="shared" si="4"/>
        <v>149</v>
      </c>
      <c r="F35" s="5">
        <f t="shared" si="4"/>
        <v>121.5</v>
      </c>
      <c r="G35" s="5">
        <f t="shared" si="4"/>
        <v>110.5</v>
      </c>
      <c r="H35" s="5">
        <f t="shared" si="4"/>
        <v>103.5</v>
      </c>
      <c r="I35" s="5">
        <f t="shared" si="4"/>
        <v>100.5</v>
      </c>
      <c r="J35" s="5">
        <f t="shared" si="4"/>
        <v>81</v>
      </c>
      <c r="K35" s="5">
        <f t="shared" si="4"/>
        <v>61.25</v>
      </c>
      <c r="L35" s="5">
        <f t="shared" si="4"/>
        <v>29.5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4392</v>
      </c>
      <c r="D36" s="5">
        <f t="shared" si="5"/>
        <v>3949</v>
      </c>
      <c r="E36" s="5">
        <f t="shared" si="5"/>
        <v>3495</v>
      </c>
      <c r="F36" s="5">
        <f t="shared" si="5"/>
        <v>3085.5</v>
      </c>
      <c r="G36" s="5">
        <f t="shared" si="5"/>
        <v>2684.5</v>
      </c>
      <c r="H36" s="5">
        <f t="shared" si="5"/>
        <v>2241.5</v>
      </c>
      <c r="I36" s="5">
        <f t="shared" si="5"/>
        <v>1794</v>
      </c>
      <c r="J36" s="5">
        <f t="shared" si="5"/>
        <v>1315</v>
      </c>
      <c r="K36" s="5">
        <f t="shared" si="5"/>
        <v>848.25</v>
      </c>
      <c r="L36" s="5">
        <f t="shared" si="5"/>
        <v>282.5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62.5</v>
      </c>
      <c r="D44" s="5">
        <f t="shared" si="12"/>
        <v>60</v>
      </c>
      <c r="E44" s="5">
        <f t="shared" si="12"/>
        <v>56</v>
      </c>
      <c r="F44" s="5">
        <f t="shared" si="12"/>
        <v>49</v>
      </c>
      <c r="G44" s="5">
        <f t="shared" si="12"/>
        <v>41.5</v>
      </c>
      <c r="H44" s="5">
        <f t="shared" si="12"/>
        <v>38.5</v>
      </c>
      <c r="I44" s="5">
        <f t="shared" si="12"/>
        <v>35.25</v>
      </c>
      <c r="J44" s="5">
        <f t="shared" si="12"/>
        <v>28</v>
      </c>
      <c r="K44" s="5">
        <f t="shared" si="12"/>
        <v>14.75</v>
      </c>
      <c r="L44" s="5">
        <f t="shared" si="12"/>
        <v>12.5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580.1282051282051</v>
      </c>
      <c r="D45" s="5">
        <f t="shared" si="13"/>
        <v>529.5384615384615</v>
      </c>
      <c r="E45" s="5">
        <f t="shared" si="13"/>
        <v>477.84615384615387</v>
      </c>
      <c r="F45" s="5">
        <f t="shared" si="13"/>
        <v>424.87179487179486</v>
      </c>
      <c r="G45" s="5">
        <f t="shared" si="13"/>
        <v>370.28205128205127</v>
      </c>
      <c r="H45" s="5">
        <f t="shared" si="13"/>
        <v>320.2105263157895</v>
      </c>
      <c r="I45" s="5">
        <f t="shared" si="13"/>
        <v>260.1578947368421</v>
      </c>
      <c r="J45" s="5">
        <f t="shared" si="13"/>
        <v>221.45454545454547</v>
      </c>
      <c r="K45" s="5">
        <f t="shared" si="13"/>
        <v>137.08333333333334</v>
      </c>
      <c r="L45" s="5">
        <f t="shared" si="13"/>
        <v>93.27272727272727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H1" sqref="H1:H16384"/>
    </sheetView>
  </sheetViews>
  <sheetFormatPr defaultColWidth="9.140625" defaultRowHeight="12.75"/>
  <sheetData>
    <row r="21" spans="3:13" ht="12.75">
      <c r="C21" s="7">
        <f>TopPR_Static_AR!$B$1</f>
        <v>0</v>
      </c>
      <c r="D21" s="7">
        <f>TopPR_Static_AR!$C$1</f>
        <v>0.1</v>
      </c>
      <c r="E21" s="7">
        <f>TopPR_Static_AR!$D$1</f>
        <v>0.2</v>
      </c>
      <c r="F21" s="7">
        <f>TopPR_Static_AR!$E$1</f>
        <v>0.3</v>
      </c>
      <c r="G21" s="7">
        <f>TopPR_Static_AR!$F$1</f>
        <v>0.4</v>
      </c>
      <c r="H21" s="7">
        <f>TopPR_Static_AR!$G$1</f>
        <v>0.5</v>
      </c>
      <c r="I21" s="7">
        <f>TopPR_Static_AR!$H$1</f>
        <v>0.6</v>
      </c>
      <c r="J21" s="7">
        <f>TopPR_Static_AR!$I$1</f>
        <v>0.7</v>
      </c>
      <c r="K21" s="7">
        <f>TopPR_Static_AR!$J$1</f>
        <v>0.8</v>
      </c>
      <c r="L21" s="7">
        <f>TopPR_Static_AR!$K$1</f>
        <v>0.9</v>
      </c>
      <c r="M21" s="7">
        <f>TopPR_Static_AR!$L$1</f>
        <v>1</v>
      </c>
    </row>
    <row r="22" spans="1:13" ht="12.75">
      <c r="A22" s="5"/>
      <c r="B22" s="3" t="s">
        <v>1</v>
      </c>
      <c r="C22">
        <f>COUNT(TopPR_Static_AR!$B$2:$B$118)</f>
        <v>107</v>
      </c>
      <c r="D22">
        <f>COUNT(TopPR_Static_AR!$C$2:$C$118)</f>
        <v>98</v>
      </c>
      <c r="E22">
        <f>COUNT(TopPR_Static_AR!$D$2:$D$118)</f>
        <v>92</v>
      </c>
      <c r="F22">
        <f>COUNT(TopPR_Static_AR!$E$2:$E$118)</f>
        <v>82</v>
      </c>
      <c r="G22">
        <f>COUNT(TopPR_Static_AR!$F$2:$F$118)</f>
        <v>72</v>
      </c>
      <c r="H22">
        <f>COUNT(TopPR_Static_AR!$G$2:$G$118)</f>
        <v>61</v>
      </c>
      <c r="I22">
        <f>COUNT(TopPR_Static_AR!$H$2:$H$118)</f>
        <v>44</v>
      </c>
      <c r="J22">
        <f>COUNT(TopPR_Static_AR!$I$2:$I$118)</f>
        <v>29</v>
      </c>
      <c r="K22">
        <f>COUNT(TopPR_Static_AR!$J$2:$J$118)</f>
        <v>17</v>
      </c>
      <c r="L22">
        <f>COUNT(TopPR_Static_AR!$K$2:$K$118)</f>
        <v>12</v>
      </c>
      <c r="M22">
        <f>COUNT(TopPR_Static_AR!$L$2:$L$118)</f>
        <v>0</v>
      </c>
    </row>
    <row r="23" spans="1:13" ht="12.75">
      <c r="A23" s="5">
        <f>MIN(C23:M23)</f>
        <v>0</v>
      </c>
      <c r="B23" s="3" t="s">
        <v>2</v>
      </c>
      <c r="C23">
        <f>MIN(TopPR_Static_AR!$B$2:$B$118)</f>
        <v>1</v>
      </c>
      <c r="D23">
        <f>MIN(TopPR_Static_AR!$C$2:$C$118)</f>
        <v>1</v>
      </c>
      <c r="E23">
        <f>MIN(TopPR_Static_AR!$D$2:$D$118)</f>
        <v>1</v>
      </c>
      <c r="F23">
        <f>MIN(TopPR_Static_AR!$E$2:$E$118)</f>
        <v>1</v>
      </c>
      <c r="G23">
        <f>MIN(TopPR_Static_AR!$F$2:$F$118)</f>
        <v>1</v>
      </c>
      <c r="H23">
        <f>MIN(TopPR_Static_AR!$G$2:$G$118)</f>
        <v>1</v>
      </c>
      <c r="I23">
        <f>MIN(TopPR_Static_AR!$H$2:$H$118)</f>
        <v>1</v>
      </c>
      <c r="J23">
        <f>MIN(TopPR_Static_AR!$I$2:$I$118)</f>
        <v>1</v>
      </c>
      <c r="K23">
        <f>MIN(TopPR_Static_AR!$J$2:$J$118)</f>
        <v>78</v>
      </c>
      <c r="L23">
        <f>MIN(TopPR_Static_AR!$K$2:$K$118)</f>
        <v>43</v>
      </c>
      <c r="M23">
        <f>MIN(TopPR_Static_AR!$L$2:$L$118)</f>
        <v>0</v>
      </c>
    </row>
    <row r="24" spans="1:13" ht="12.75">
      <c r="A24" s="5"/>
      <c r="B24" s="6">
        <v>25</v>
      </c>
      <c r="C24">
        <f>PERCENTILE(TopPR_Static_AR!$B$2:$B$118,$B24/100)</f>
        <v>2110.5</v>
      </c>
      <c r="D24">
        <f>PERCENTILE(TopPR_Static_AR!$C$2:$C$118,$B24/100)</f>
        <v>1841.75</v>
      </c>
      <c r="E24">
        <f>PERCENTILE(TopPR_Static_AR!$D$2:$D$118,$B24/100)</f>
        <v>1522</v>
      </c>
      <c r="F24">
        <f>PERCENTILE(TopPR_Static_AR!$E$2:$E$118,$B24/100)</f>
        <v>1294.75</v>
      </c>
      <c r="G24">
        <f>PERCENTILE(TopPR_Static_AR!$F$2:$F$118,$B24/100)</f>
        <v>1309.5</v>
      </c>
      <c r="H24">
        <f>PERCENTILE(TopPR_Static_AR!$G$2:$G$118,$B24/100)</f>
        <v>994</v>
      </c>
      <c r="I24">
        <f>PERCENTILE(TopPR_Static_AR!$H$2:$H$118,$B24/100)</f>
        <v>779.75</v>
      </c>
      <c r="J24">
        <f>PERCENTILE(TopPR_Static_AR!$I$2:$I$118,$B24/100)</f>
        <v>659</v>
      </c>
      <c r="K24">
        <f>PERCENTILE(TopPR_Static_AR!$J$2:$J$118,$B24/100)</f>
        <v>616</v>
      </c>
      <c r="L24">
        <f>PERCENTILE(TopPR_Static_AR!$K$2:$K$118,$B24/100)</f>
        <v>278.25</v>
      </c>
      <c r="M24" t="e">
        <f>PERCENTILE(TopPR_Static_AR!$L$2:$L$118,$B24/100)</f>
        <v>#NUM!</v>
      </c>
    </row>
    <row r="25" spans="1:13" ht="12.75">
      <c r="A25" s="5">
        <f>A27-A23</f>
        <v>82150</v>
      </c>
      <c r="B25" s="3" t="s">
        <v>3</v>
      </c>
      <c r="C25">
        <f>MEDIAN(TopPR_Static_AR!$B$2:$B$118)</f>
        <v>5995</v>
      </c>
      <c r="D25">
        <f>MEDIAN(TopPR_Static_AR!$C$2:$C$118)</f>
        <v>5005</v>
      </c>
      <c r="E25">
        <f>MEDIAN(TopPR_Static_AR!$D$2:$D$118)</f>
        <v>4383.5</v>
      </c>
      <c r="F25">
        <f>MEDIAN(TopPR_Static_AR!$E$2:$E$118)</f>
        <v>3735</v>
      </c>
      <c r="G25">
        <f>MEDIAN(TopPR_Static_AR!$F$2:$F$118)</f>
        <v>3386</v>
      </c>
      <c r="H25">
        <f>MEDIAN(TopPR_Static_AR!$G$2:$G$118)</f>
        <v>2746</v>
      </c>
      <c r="I25">
        <f>MEDIAN(TopPR_Static_AR!$H$2:$H$118)</f>
        <v>2025</v>
      </c>
      <c r="J25">
        <f>MEDIAN(TopPR_Static_AR!$I$2:$I$118)</f>
        <v>1653</v>
      </c>
      <c r="K25">
        <f>MEDIAN(TopPR_Static_AR!$J$2:$J$118)</f>
        <v>804</v>
      </c>
      <c r="L25">
        <f>MEDIAN(TopPR_Static_AR!$K$2:$K$118)</f>
        <v>384.5</v>
      </c>
      <c r="M25" t="e">
        <f>MEDIAN(TopPR_Static_AR!$L$2:$L$118)</f>
        <v>#NUM!</v>
      </c>
    </row>
    <row r="26" spans="1:13" ht="12.75">
      <c r="A26" s="5"/>
      <c r="B26" s="6">
        <v>75</v>
      </c>
      <c r="C26">
        <f>PERCENTILE(TopPR_Static_AR!$B$2:$B$118,$B26/100)</f>
        <v>16061.5</v>
      </c>
      <c r="D26">
        <f>PERCENTILE(TopPR_Static_AR!$C$2:$C$118,$B26/100)</f>
        <v>13936.75</v>
      </c>
      <c r="E26">
        <f>PERCENTILE(TopPR_Static_AR!$D$2:$D$118,$B26/100)</f>
        <v>11426.25</v>
      </c>
      <c r="F26">
        <f>PERCENTILE(TopPR_Static_AR!$E$2:$E$118,$B26/100)</f>
        <v>9038.25</v>
      </c>
      <c r="G26">
        <f>PERCENTILE(TopPR_Static_AR!$F$2:$F$118,$B26/100)</f>
        <v>8516.25</v>
      </c>
      <c r="H26">
        <f>PERCENTILE(TopPR_Static_AR!$G$2:$G$118,$B26/100)</f>
        <v>6852</v>
      </c>
      <c r="I26">
        <f>PERCENTILE(TopPR_Static_AR!$H$2:$H$118,$B26/100)</f>
        <v>4206.5</v>
      </c>
      <c r="J26">
        <f>PERCENTILE(TopPR_Static_AR!$I$2:$I$118,$B26/100)</f>
        <v>4237</v>
      </c>
      <c r="K26">
        <f>PERCENTILE(TopPR_Static_AR!$J$2:$J$118,$B26/100)</f>
        <v>1989</v>
      </c>
      <c r="L26">
        <f>PERCENTILE(TopPR_Static_AR!$K$2:$K$118,$B26/100)</f>
        <v>997.5</v>
      </c>
      <c r="M26" t="e">
        <f>PERCENTILE(TopPR_Static_AR!$L$2:$L$118,$B26/100)</f>
        <v>#NUM!</v>
      </c>
    </row>
    <row r="27" spans="1:13" ht="12.75">
      <c r="A27" s="5">
        <f>MAX(C27:M27)</f>
        <v>82150</v>
      </c>
      <c r="B27" s="3" t="s">
        <v>4</v>
      </c>
      <c r="C27">
        <f>MAX(TopPR_Static_AR!$B$2:$B$118)</f>
        <v>82150</v>
      </c>
      <c r="D27">
        <f>MAX(TopPR_Static_AR!$C$2:$C$118)</f>
        <v>73912</v>
      </c>
      <c r="E27">
        <f>MAX(TopPR_Static_AR!$D$2:$D$118)</f>
        <v>65722</v>
      </c>
      <c r="F27">
        <f>MAX(TopPR_Static_AR!$E$2:$E$118)</f>
        <v>54759</v>
      </c>
      <c r="G27">
        <f>MAX(TopPR_Static_AR!$F$2:$F$118)</f>
        <v>47025</v>
      </c>
      <c r="H27">
        <f>MAX(TopPR_Static_AR!$G$2:$G$118)</f>
        <v>39339</v>
      </c>
      <c r="I27">
        <f>MAX(TopPR_Static_AR!$H$2:$H$118)</f>
        <v>14987</v>
      </c>
      <c r="J27">
        <f>MAX(TopPR_Static_AR!$I$2:$I$118)</f>
        <v>11242</v>
      </c>
      <c r="K27">
        <f>MAX(TopPR_Static_AR!$J$2:$J$118)</f>
        <v>6071</v>
      </c>
      <c r="L27">
        <f>MAX(TopPR_Static_AR!$K$2:$K$118)</f>
        <v>3079</v>
      </c>
      <c r="M27">
        <f>MAX(TopPR_Static_AR!$L$2:$L$118)</f>
        <v>0</v>
      </c>
    </row>
    <row r="28" spans="1:13" ht="12.75">
      <c r="A28" s="5"/>
      <c r="B28" s="3" t="s">
        <v>5</v>
      </c>
      <c r="C28">
        <f>AVERAGE(TopPR_Static_AR!$B$2:$B$118)</f>
        <v>13227.327102803738</v>
      </c>
      <c r="D28">
        <f>AVERAGE(TopPR_Static_AR!$C$2:$C$118)</f>
        <v>11641.122448979591</v>
      </c>
      <c r="E28">
        <f>AVERAGE(TopPR_Static_AR!$D$2:$D$118)</f>
        <v>9834.869565217392</v>
      </c>
      <c r="F28">
        <f>AVERAGE(TopPR_Static_AR!$E$2:$E$118)</f>
        <v>7832.219512195122</v>
      </c>
      <c r="G28">
        <f>AVERAGE(TopPR_Static_AR!$F$2:$F$118)</f>
        <v>6956.833333333333</v>
      </c>
      <c r="H28">
        <f>AVERAGE(TopPR_Static_AR!$G$2:$G$118)</f>
        <v>5677.918032786885</v>
      </c>
      <c r="I28">
        <f>AVERAGE(TopPR_Static_AR!$H$2:$H$118)</f>
        <v>3225.25</v>
      </c>
      <c r="J28">
        <f>AVERAGE(TopPR_Static_AR!$I$2:$I$118)</f>
        <v>2833.5862068965516</v>
      </c>
      <c r="K28">
        <f>AVERAGE(TopPR_Static_AR!$J$2:$J$118)</f>
        <v>1546</v>
      </c>
      <c r="L28">
        <f>AVERAGE(TopPR_Static_AR!$K$2:$K$118)</f>
        <v>755.9166666666666</v>
      </c>
      <c r="M28" t="e">
        <f>AVERAGE(TopPR_Static_AR!$L$2:$L$118)</f>
        <v>#DIV/0!</v>
      </c>
    </row>
    <row r="29" spans="1:13" ht="12.75">
      <c r="A29" s="5"/>
      <c r="B29" s="3" t="s">
        <v>6</v>
      </c>
      <c r="C29">
        <f>STDEV(TopPR_Static_AR!$B$2:$B$118)</f>
        <v>17201.914461124477</v>
      </c>
      <c r="D29">
        <f>STDEV(TopPR_Static_AR!$C$2:$C$118)</f>
        <v>15374.102318117455</v>
      </c>
      <c r="E29">
        <f>STDEV(TopPR_Static_AR!$D$2:$D$118)</f>
        <v>13688.023645634863</v>
      </c>
      <c r="F29">
        <f>STDEV(TopPR_Static_AR!$E$2:$E$118)</f>
        <v>10794.461943171485</v>
      </c>
      <c r="G29">
        <f>STDEV(TopPR_Static_AR!$F$2:$F$118)</f>
        <v>9114.053579384276</v>
      </c>
      <c r="H29">
        <f>STDEV(TopPR_Static_AR!$G$2:$G$118)</f>
        <v>7614.251662277964</v>
      </c>
      <c r="I29">
        <f>STDEV(TopPR_Static_AR!$H$2:$H$118)</f>
        <v>3519.971651081668</v>
      </c>
      <c r="J29">
        <f>STDEV(TopPR_Static_AR!$I$2:$I$118)</f>
        <v>2930.7130350972047</v>
      </c>
      <c r="K29">
        <f>STDEV(TopPR_Static_AR!$J$2:$J$118)</f>
        <v>1527.9018293071058</v>
      </c>
      <c r="L29">
        <f>STDEV(TopPR_Static_AR!$K$2:$K$118)</f>
        <v>840.4566354432608</v>
      </c>
      <c r="M29" t="e">
        <f>STDEV(TopPR_Static_AR!$L$2:$L$118)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78</v>
      </c>
      <c r="L31" s="5">
        <f t="shared" si="0"/>
        <v>43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2109.5</v>
      </c>
      <c r="D32" s="5">
        <f t="shared" si="1"/>
        <v>1840.75</v>
      </c>
      <c r="E32" s="5">
        <f t="shared" si="1"/>
        <v>1521</v>
      </c>
      <c r="F32" s="5">
        <f t="shared" si="1"/>
        <v>1293.75</v>
      </c>
      <c r="G32" s="5">
        <f t="shared" si="1"/>
        <v>1308.5</v>
      </c>
      <c r="H32" s="5">
        <f t="shared" si="1"/>
        <v>993</v>
      </c>
      <c r="I32" s="5">
        <f t="shared" si="1"/>
        <v>778.75</v>
      </c>
      <c r="J32" s="5">
        <f t="shared" si="1"/>
        <v>658</v>
      </c>
      <c r="K32" s="5">
        <f t="shared" si="1"/>
        <v>538</v>
      </c>
      <c r="L32" s="5">
        <f t="shared" si="1"/>
        <v>235.25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3884.5</v>
      </c>
      <c r="D33" s="5">
        <f t="shared" si="2"/>
        <v>3163.25</v>
      </c>
      <c r="E33" s="5">
        <f t="shared" si="2"/>
        <v>2861.5</v>
      </c>
      <c r="F33" s="5">
        <f t="shared" si="2"/>
        <v>2440.25</v>
      </c>
      <c r="G33" s="5">
        <f t="shared" si="2"/>
        <v>2076.5</v>
      </c>
      <c r="H33" s="5">
        <f t="shared" si="2"/>
        <v>1752</v>
      </c>
      <c r="I33" s="5">
        <f t="shared" si="2"/>
        <v>1245.25</v>
      </c>
      <c r="J33" s="5">
        <f t="shared" si="2"/>
        <v>994</v>
      </c>
      <c r="K33" s="5">
        <f t="shared" si="2"/>
        <v>188</v>
      </c>
      <c r="L33" s="5">
        <f t="shared" si="2"/>
        <v>106.25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10066.5</v>
      </c>
      <c r="D35" s="5">
        <f t="shared" si="4"/>
        <v>8931.75</v>
      </c>
      <c r="E35" s="5">
        <f t="shared" si="4"/>
        <v>7042.75</v>
      </c>
      <c r="F35" s="5">
        <f t="shared" si="4"/>
        <v>5303.25</v>
      </c>
      <c r="G35" s="5">
        <f t="shared" si="4"/>
        <v>5130.25</v>
      </c>
      <c r="H35" s="5">
        <f t="shared" si="4"/>
        <v>4106</v>
      </c>
      <c r="I35" s="5">
        <f t="shared" si="4"/>
        <v>2181.5</v>
      </c>
      <c r="J35" s="5">
        <f t="shared" si="4"/>
        <v>2584</v>
      </c>
      <c r="K35" s="5">
        <f t="shared" si="4"/>
        <v>1185</v>
      </c>
      <c r="L35" s="5">
        <f t="shared" si="4"/>
        <v>613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66088.5</v>
      </c>
      <c r="D36" s="5">
        <f t="shared" si="5"/>
        <v>59975.25</v>
      </c>
      <c r="E36" s="5">
        <f t="shared" si="5"/>
        <v>54295.75</v>
      </c>
      <c r="F36" s="5">
        <f t="shared" si="5"/>
        <v>45720.75</v>
      </c>
      <c r="G36" s="5">
        <f t="shared" si="5"/>
        <v>38508.75</v>
      </c>
      <c r="H36" s="5">
        <f t="shared" si="5"/>
        <v>32487</v>
      </c>
      <c r="I36" s="5">
        <f t="shared" si="5"/>
        <v>10780.5</v>
      </c>
      <c r="J36" s="5">
        <f t="shared" si="5"/>
        <v>7005</v>
      </c>
      <c r="K36" s="5">
        <f t="shared" si="5"/>
        <v>4082</v>
      </c>
      <c r="L36" s="5">
        <f t="shared" si="5"/>
        <v>2081.5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2109.5</v>
      </c>
      <c r="D44" s="5">
        <f t="shared" si="12"/>
        <v>1840.75</v>
      </c>
      <c r="E44" s="5">
        <f t="shared" si="12"/>
        <v>1521</v>
      </c>
      <c r="F44" s="5">
        <f t="shared" si="12"/>
        <v>1293.75</v>
      </c>
      <c r="G44" s="5">
        <f t="shared" si="12"/>
        <v>1308.5</v>
      </c>
      <c r="H44" s="5">
        <f t="shared" si="12"/>
        <v>993</v>
      </c>
      <c r="I44" s="5">
        <f t="shared" si="12"/>
        <v>778.75</v>
      </c>
      <c r="J44" s="5">
        <f t="shared" si="12"/>
        <v>658</v>
      </c>
      <c r="K44" s="5">
        <f t="shared" si="12"/>
        <v>538</v>
      </c>
      <c r="L44" s="5">
        <f t="shared" si="12"/>
        <v>235.25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13227.327102803738</v>
      </c>
      <c r="D45" s="5">
        <f t="shared" si="13"/>
        <v>11641.122448979591</v>
      </c>
      <c r="E45" s="5">
        <f t="shared" si="13"/>
        <v>9834.869565217392</v>
      </c>
      <c r="F45" s="5">
        <f t="shared" si="13"/>
        <v>7832.219512195122</v>
      </c>
      <c r="G45" s="5">
        <f t="shared" si="13"/>
        <v>6956.833333333333</v>
      </c>
      <c r="H45" s="5">
        <f t="shared" si="13"/>
        <v>5677.918032786885</v>
      </c>
      <c r="I45" s="5">
        <f t="shared" si="13"/>
        <v>3225.25</v>
      </c>
      <c r="J45" s="5">
        <f t="shared" si="13"/>
        <v>2833.5862068965516</v>
      </c>
      <c r="K45" s="5">
        <f t="shared" si="13"/>
        <v>1546</v>
      </c>
      <c r="L45" s="5">
        <f t="shared" si="13"/>
        <v>755.9166666666666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H22" sqref="H22"/>
    </sheetView>
  </sheetViews>
  <sheetFormatPr defaultColWidth="9.140625" defaultRowHeight="12.75"/>
  <sheetData>
    <row r="21" spans="3:13" ht="12.75">
      <c r="C21" s="7">
        <f>TopPR_Static_BR!$B$1</f>
        <v>0</v>
      </c>
      <c r="D21" s="7">
        <f>TopPR_Static_BR!$C$1</f>
        <v>0.1</v>
      </c>
      <c r="E21" s="7">
        <f>TopPR_Static_BR!$D$1</f>
        <v>0.2</v>
      </c>
      <c r="F21" s="7">
        <f>TopPR_Static_BR!$E$1</f>
        <v>0.3</v>
      </c>
      <c r="G21" s="7">
        <f>TopPR_Static_BR!$F$1</f>
        <v>0.4</v>
      </c>
      <c r="H21" s="7">
        <f>TopPR_Static_BR!$G$1</f>
        <v>0.5</v>
      </c>
      <c r="I21" s="7">
        <f>TopPR_Static_BR!$H$1</f>
        <v>0.6</v>
      </c>
      <c r="J21" s="7">
        <f>TopPR_Static_BR!$I$1</f>
        <v>0.7</v>
      </c>
      <c r="K21" s="7">
        <f>TopPR_Static_BR!$J$1</f>
        <v>0.8</v>
      </c>
      <c r="L21" s="7">
        <f>TopPR_Static_BR!$K$1</f>
        <v>0.9</v>
      </c>
      <c r="M21" s="7">
        <f>TopPR_Static_BR!$L$1</f>
        <v>1</v>
      </c>
    </row>
    <row r="22" spans="1:13" ht="12.75">
      <c r="A22" s="5"/>
      <c r="B22" s="3" t="s">
        <v>1</v>
      </c>
      <c r="C22">
        <f>COUNT(TopPR_Static_BR!$B$2:$B$114)</f>
        <v>42</v>
      </c>
      <c r="D22">
        <f>COUNT(TopPR_Static_BR!$C$2:$C$114)</f>
        <v>40</v>
      </c>
      <c r="E22">
        <f>COUNT(TopPR_Static_BR!$D$2:$D$114)</f>
        <v>38</v>
      </c>
      <c r="F22">
        <f>COUNT(TopPR_Static_BR!$E$2:$E$114)</f>
        <v>37</v>
      </c>
      <c r="G22">
        <f>COUNT(TopPR_Static_BR!$F$2:$F$114)</f>
        <v>36</v>
      </c>
      <c r="H22">
        <f>COUNT(TopPR_Static_BR!$G$2:$G$114)</f>
        <v>33</v>
      </c>
      <c r="I22">
        <f>COUNT(TopPR_Static_BR!$H$2:$H$114)</f>
        <v>24</v>
      </c>
      <c r="J22">
        <f>COUNT(TopPR_Static_BR!$I$2:$I$114)</f>
        <v>19</v>
      </c>
      <c r="K22">
        <f>COUNT(TopPR_Static_BR!$J$2:$J$114)</f>
        <v>9</v>
      </c>
      <c r="L22">
        <f>COUNT(TopPR_Static_BR!$K$2:$K$114)</f>
        <v>8</v>
      </c>
      <c r="M22">
        <f>COUNT(TopPR_Static_BR!$L$2:$L$114)</f>
        <v>0</v>
      </c>
    </row>
    <row r="23" spans="1:13" ht="12.75">
      <c r="A23" s="5">
        <f>MIN(C23:M23)</f>
        <v>0</v>
      </c>
      <c r="B23" s="3" t="s">
        <v>2</v>
      </c>
      <c r="C23">
        <f>MIN(TopPR_Static_BR!$B$2:$B$114)</f>
        <v>1</v>
      </c>
      <c r="D23">
        <f>MIN(TopPR_Static_BR!$C$2:$C$114)</f>
        <v>1</v>
      </c>
      <c r="E23">
        <f>MIN(TopPR_Static_BR!$D$2:$D$114)</f>
        <v>1</v>
      </c>
      <c r="F23">
        <f>MIN(TopPR_Static_BR!$E$2:$E$114)</f>
        <v>1</v>
      </c>
      <c r="G23">
        <f>MIN(TopPR_Static_BR!$F$2:$F$114)</f>
        <v>1</v>
      </c>
      <c r="H23">
        <f>MIN(TopPR_Static_BR!$G$2:$G$114)</f>
        <v>1</v>
      </c>
      <c r="I23">
        <f>MIN(TopPR_Static_BR!$H$2:$H$114)</f>
        <v>1</v>
      </c>
      <c r="J23">
        <f>MIN(TopPR_Static_BR!$I$2:$I$114)</f>
        <v>1</v>
      </c>
      <c r="K23">
        <f>MIN(TopPR_Static_BR!$J$2:$J$114)</f>
        <v>78</v>
      </c>
      <c r="L23">
        <f>MIN(TopPR_Static_BR!$K$2:$K$114)</f>
        <v>43</v>
      </c>
      <c r="M23">
        <f>MIN(TopPR_Static_BR!$L$2:$L$114)</f>
        <v>0</v>
      </c>
    </row>
    <row r="24" spans="1:13" ht="12.75">
      <c r="A24" s="5"/>
      <c r="B24" s="6">
        <v>25</v>
      </c>
      <c r="C24">
        <f>PERCENTILE(TopPR_Static_BR!$B$2:$B$114,$B24/100)</f>
        <v>789.75</v>
      </c>
      <c r="D24">
        <f>PERCENTILE(TopPR_Static_BR!$C$2:$C$114,$B24/100)</f>
        <v>708.75</v>
      </c>
      <c r="E24">
        <f>PERCENTILE(TopPR_Static_BR!$D$2:$D$114,$B24/100)</f>
        <v>642.25</v>
      </c>
      <c r="F24">
        <f>PERCENTILE(TopPR_Static_BR!$E$2:$E$114,$B24/100)</f>
        <v>586</v>
      </c>
      <c r="G24">
        <f>PERCENTILE(TopPR_Static_BR!$F$2:$F$114,$B24/100)</f>
        <v>526.75</v>
      </c>
      <c r="H24">
        <f>PERCENTILE(TopPR_Static_BR!$G$2:$G$114,$B24/100)</f>
        <v>436</v>
      </c>
      <c r="I24">
        <f>PERCENTILE(TopPR_Static_BR!$H$2:$H$114,$B24/100)</f>
        <v>339</v>
      </c>
      <c r="J24">
        <f>PERCENTILE(TopPR_Static_BR!$I$2:$I$114,$B24/100)</f>
        <v>587.5</v>
      </c>
      <c r="K24">
        <f>PERCENTILE(TopPR_Static_BR!$J$2:$J$114,$B24/100)</f>
        <v>422</v>
      </c>
      <c r="L24">
        <f>PERCENTILE(TopPR_Static_BR!$K$2:$K$114,$B24/100)</f>
        <v>241</v>
      </c>
      <c r="M24" t="e">
        <f>PERCENTILE(TopPR_Static_BR!$L$2:$L$114,$B24/100)</f>
        <v>#NUM!</v>
      </c>
    </row>
    <row r="25" spans="1:13" ht="12.75">
      <c r="A25" s="5">
        <f>A27-A23</f>
        <v>78047</v>
      </c>
      <c r="B25" s="3" t="s">
        <v>3</v>
      </c>
      <c r="C25">
        <f>MEDIAN(TopPR_Static_BR!$B$2:$B$114)</f>
        <v>2348</v>
      </c>
      <c r="D25">
        <f>MEDIAN(TopPR_Static_BR!$C$2:$C$114)</f>
        <v>2084.5</v>
      </c>
      <c r="E25">
        <f>MEDIAN(TopPR_Static_BR!$D$2:$D$114)</f>
        <v>1698</v>
      </c>
      <c r="F25">
        <f>MEDIAN(TopPR_Static_BR!$E$2:$E$114)</f>
        <v>1351</v>
      </c>
      <c r="G25">
        <f>MEDIAN(TopPR_Static_BR!$F$2:$F$114)</f>
        <v>1550.5</v>
      </c>
      <c r="H25">
        <f>MEDIAN(TopPR_Static_BR!$G$2:$G$114)</f>
        <v>1255</v>
      </c>
      <c r="I25">
        <f>MEDIAN(TopPR_Static_BR!$H$2:$H$114)</f>
        <v>838</v>
      </c>
      <c r="J25">
        <f>MEDIAN(TopPR_Static_BR!$I$2:$I$114)</f>
        <v>1180</v>
      </c>
      <c r="K25">
        <f>MEDIAN(TopPR_Static_BR!$J$2:$J$114)</f>
        <v>741</v>
      </c>
      <c r="L25">
        <f>MEDIAN(TopPR_Static_BR!$K$2:$K$114)</f>
        <v>371</v>
      </c>
      <c r="M25" t="e">
        <f>MEDIAN(TopPR_Static_BR!$L$2:$L$114)</f>
        <v>#NUM!</v>
      </c>
    </row>
    <row r="26" spans="1:13" ht="12.75">
      <c r="A26" s="5"/>
      <c r="B26" s="6">
        <v>75</v>
      </c>
      <c r="C26">
        <f>PERCENTILE(TopPR_Static_BR!$B$2:$B$114,$B26/100)</f>
        <v>7049.25</v>
      </c>
      <c r="D26">
        <f>PERCENTILE(TopPR_Static_BR!$C$2:$C$114,$B26/100)</f>
        <v>9990.25</v>
      </c>
      <c r="E26">
        <f>PERCENTILE(TopPR_Static_BR!$D$2:$D$114,$B26/100)</f>
        <v>6854.25</v>
      </c>
      <c r="F26">
        <f>PERCENTILE(TopPR_Static_BR!$E$2:$E$114,$B26/100)</f>
        <v>5585</v>
      </c>
      <c r="G26">
        <f>PERCENTILE(TopPR_Static_BR!$F$2:$F$114,$B26/100)</f>
        <v>5038.25</v>
      </c>
      <c r="H26">
        <f>PERCENTILE(TopPR_Static_BR!$G$2:$G$114,$B26/100)</f>
        <v>3183</v>
      </c>
      <c r="I26">
        <f>PERCENTILE(TopPR_Static_BR!$H$2:$H$114,$B26/100)</f>
        <v>2197.75</v>
      </c>
      <c r="J26">
        <f>PERCENTILE(TopPR_Static_BR!$I$2:$I$114,$B26/100)</f>
        <v>1732.5</v>
      </c>
      <c r="K26">
        <f>PERCENTILE(TopPR_Static_BR!$J$2:$J$114,$B26/100)</f>
        <v>796</v>
      </c>
      <c r="L26">
        <f>PERCENTILE(TopPR_Static_BR!$K$2:$K$114,$B26/100)</f>
        <v>554.25</v>
      </c>
      <c r="M26" t="e">
        <f>PERCENTILE(TopPR_Static_BR!$L$2:$L$114,$B26/100)</f>
        <v>#NUM!</v>
      </c>
    </row>
    <row r="27" spans="1:13" ht="12.75">
      <c r="A27" s="5">
        <f>MAX(C27:M27)</f>
        <v>78047</v>
      </c>
      <c r="B27" s="3" t="s">
        <v>4</v>
      </c>
      <c r="C27">
        <f>MAX(TopPR_Static_BR!$B$2:$B$114)</f>
        <v>78047</v>
      </c>
      <c r="D27">
        <f>MAX(TopPR_Static_BR!$C$2:$C$114)</f>
        <v>70215</v>
      </c>
      <c r="E27">
        <f>MAX(TopPR_Static_BR!$D$2:$D$114)</f>
        <v>62502</v>
      </c>
      <c r="F27">
        <f>MAX(TopPR_Static_BR!$E$2:$E$114)</f>
        <v>54759</v>
      </c>
      <c r="G27">
        <f>MAX(TopPR_Static_BR!$F$2:$F$114)</f>
        <v>47025</v>
      </c>
      <c r="H27">
        <f>MAX(TopPR_Static_BR!$G$2:$G$114)</f>
        <v>39339</v>
      </c>
      <c r="I27">
        <f>MAX(TopPR_Static_BR!$H$2:$H$114)</f>
        <v>14987</v>
      </c>
      <c r="J27">
        <f>MAX(TopPR_Static_BR!$I$2:$I$114)</f>
        <v>11242</v>
      </c>
      <c r="K27">
        <f>MAX(TopPR_Static_BR!$J$2:$J$114)</f>
        <v>1040</v>
      </c>
      <c r="L27">
        <f>MAX(TopPR_Static_BR!$K$2:$K$114)</f>
        <v>3079</v>
      </c>
      <c r="M27">
        <f>MAX(TopPR_Static_BR!$L$2:$L$114)</f>
        <v>0</v>
      </c>
    </row>
    <row r="28" spans="1:13" ht="12.75">
      <c r="A28" s="5"/>
      <c r="B28" s="3" t="s">
        <v>5</v>
      </c>
      <c r="C28">
        <f>AVERAGE(TopPR_Static_BR!$B$2:$B$114)</f>
        <v>9740.595238095239</v>
      </c>
      <c r="D28">
        <f>AVERAGE(TopPR_Static_BR!$C$2:$C$114)</f>
        <v>10175.05</v>
      </c>
      <c r="E28">
        <f>AVERAGE(TopPR_Static_BR!$D$2:$D$114)</f>
        <v>9074.342105263158</v>
      </c>
      <c r="F28">
        <f>AVERAGE(TopPR_Static_BR!$E$2:$E$114)</f>
        <v>7440.189189189189</v>
      </c>
      <c r="G28">
        <f>AVERAGE(TopPR_Static_BR!$F$2:$F$114)</f>
        <v>6643.722222222223</v>
      </c>
      <c r="H28">
        <f>AVERAGE(TopPR_Static_BR!$G$2:$G$114)</f>
        <v>4839.272727272727</v>
      </c>
      <c r="I28">
        <f>AVERAGE(TopPR_Static_BR!$H$2:$H$114)</f>
        <v>2433.7083333333335</v>
      </c>
      <c r="J28">
        <f>AVERAGE(TopPR_Static_BR!$I$2:$I$114)</f>
        <v>2310.9473684210525</v>
      </c>
      <c r="K28">
        <f>AVERAGE(TopPR_Static_BR!$J$2:$J$114)</f>
        <v>600.4444444444445</v>
      </c>
      <c r="L28">
        <f>AVERAGE(TopPR_Static_BR!$K$2:$K$114)</f>
        <v>706.375</v>
      </c>
      <c r="M28" t="e">
        <f>AVERAGE(TopPR_Static_BR!$L$2:$L$114)</f>
        <v>#DIV/0!</v>
      </c>
    </row>
    <row r="29" spans="1:13" ht="12.75">
      <c r="A29" s="5"/>
      <c r="B29" s="3" t="s">
        <v>6</v>
      </c>
      <c r="C29">
        <f>STDEV(TopPR_Static_BR!$B$2:$B$114)</f>
        <v>16427.457245839334</v>
      </c>
      <c r="D29">
        <f>STDEV(TopPR_Static_BR!$C$2:$C$114)</f>
        <v>16175.649329415037</v>
      </c>
      <c r="E29">
        <f>STDEV(TopPR_Static_BR!$D$2:$D$114)</f>
        <v>14783.015940098498</v>
      </c>
      <c r="F29">
        <f>STDEV(TopPR_Static_BR!$E$2:$E$114)</f>
        <v>12726.163753460029</v>
      </c>
      <c r="G29">
        <f>STDEV(TopPR_Static_BR!$F$2:$F$114)</f>
        <v>11020.801289538436</v>
      </c>
      <c r="H29">
        <f>STDEV(TopPR_Static_BR!$G$2:$G$114)</f>
        <v>8635.2112064237</v>
      </c>
      <c r="I29">
        <f>STDEV(TopPR_Static_BR!$H$2:$H$114)</f>
        <v>3877.32474421494</v>
      </c>
      <c r="J29">
        <f>STDEV(TopPR_Static_BR!$I$2:$I$114)</f>
        <v>3127.0474976615847</v>
      </c>
      <c r="K29">
        <f>STDEV(TopPR_Static_BR!$J$2:$J$114)</f>
        <v>322.0970781888245</v>
      </c>
      <c r="L29">
        <f>STDEV(TopPR_Static_BR!$K$2:$K$114)</f>
        <v>1006.1932415225787</v>
      </c>
      <c r="M29" t="e">
        <f>STDEV(TopPR_Static_BR!$L$2:$L$114)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78</v>
      </c>
      <c r="L31" s="5">
        <f t="shared" si="0"/>
        <v>43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788.75</v>
      </c>
      <c r="D32" s="5">
        <f t="shared" si="1"/>
        <v>707.75</v>
      </c>
      <c r="E32" s="5">
        <f t="shared" si="1"/>
        <v>641.25</v>
      </c>
      <c r="F32" s="5">
        <f t="shared" si="1"/>
        <v>585</v>
      </c>
      <c r="G32" s="5">
        <f t="shared" si="1"/>
        <v>525.75</v>
      </c>
      <c r="H32" s="5">
        <f t="shared" si="1"/>
        <v>435</v>
      </c>
      <c r="I32" s="5">
        <f t="shared" si="1"/>
        <v>338</v>
      </c>
      <c r="J32" s="5">
        <f t="shared" si="1"/>
        <v>586.5</v>
      </c>
      <c r="K32" s="5">
        <f t="shared" si="1"/>
        <v>344</v>
      </c>
      <c r="L32" s="5">
        <f t="shared" si="1"/>
        <v>198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1558.25</v>
      </c>
      <c r="D33" s="5">
        <f t="shared" si="2"/>
        <v>1375.75</v>
      </c>
      <c r="E33" s="5">
        <f t="shared" si="2"/>
        <v>1055.75</v>
      </c>
      <c r="F33" s="5">
        <f t="shared" si="2"/>
        <v>765</v>
      </c>
      <c r="G33" s="5">
        <f t="shared" si="2"/>
        <v>1023.75</v>
      </c>
      <c r="H33" s="5">
        <f t="shared" si="2"/>
        <v>819</v>
      </c>
      <c r="I33" s="5">
        <f t="shared" si="2"/>
        <v>499</v>
      </c>
      <c r="J33" s="5">
        <f t="shared" si="2"/>
        <v>592.5</v>
      </c>
      <c r="K33" s="5">
        <f t="shared" si="2"/>
        <v>319</v>
      </c>
      <c r="L33" s="5">
        <f t="shared" si="2"/>
        <v>130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4701.25</v>
      </c>
      <c r="D35" s="5">
        <f t="shared" si="4"/>
        <v>7905.75</v>
      </c>
      <c r="E35" s="5">
        <f t="shared" si="4"/>
        <v>5156.25</v>
      </c>
      <c r="F35" s="5">
        <f t="shared" si="4"/>
        <v>4234</v>
      </c>
      <c r="G35" s="5">
        <f t="shared" si="4"/>
        <v>3487.75</v>
      </c>
      <c r="H35" s="5">
        <f t="shared" si="4"/>
        <v>1928</v>
      </c>
      <c r="I35" s="5">
        <f t="shared" si="4"/>
        <v>1359.75</v>
      </c>
      <c r="J35" s="5">
        <f t="shared" si="4"/>
        <v>552.5</v>
      </c>
      <c r="K35" s="5">
        <f t="shared" si="4"/>
        <v>55</v>
      </c>
      <c r="L35" s="5">
        <f t="shared" si="4"/>
        <v>183.25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70997.75</v>
      </c>
      <c r="D36" s="5">
        <f t="shared" si="5"/>
        <v>60224.75</v>
      </c>
      <c r="E36" s="5">
        <f t="shared" si="5"/>
        <v>55647.75</v>
      </c>
      <c r="F36" s="5">
        <f t="shared" si="5"/>
        <v>49174</v>
      </c>
      <c r="G36" s="5">
        <f t="shared" si="5"/>
        <v>41986.75</v>
      </c>
      <c r="H36" s="5">
        <f t="shared" si="5"/>
        <v>36156</v>
      </c>
      <c r="I36" s="5">
        <f t="shared" si="5"/>
        <v>12789.25</v>
      </c>
      <c r="J36" s="5">
        <f t="shared" si="5"/>
        <v>9509.5</v>
      </c>
      <c r="K36" s="5">
        <f t="shared" si="5"/>
        <v>244</v>
      </c>
      <c r="L36" s="5">
        <f t="shared" si="5"/>
        <v>2524.75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788.75</v>
      </c>
      <c r="D44" s="5">
        <f t="shared" si="12"/>
        <v>707.75</v>
      </c>
      <c r="E44" s="5">
        <f t="shared" si="12"/>
        <v>641.25</v>
      </c>
      <c r="F44" s="5">
        <f t="shared" si="12"/>
        <v>585</v>
      </c>
      <c r="G44" s="5">
        <f t="shared" si="12"/>
        <v>525.75</v>
      </c>
      <c r="H44" s="5">
        <f t="shared" si="12"/>
        <v>435</v>
      </c>
      <c r="I44" s="5">
        <f t="shared" si="12"/>
        <v>338</v>
      </c>
      <c r="J44" s="5">
        <f t="shared" si="12"/>
        <v>586.5</v>
      </c>
      <c r="K44" s="5">
        <f t="shared" si="12"/>
        <v>344</v>
      </c>
      <c r="L44" s="5">
        <f t="shared" si="12"/>
        <v>198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9740.595238095239</v>
      </c>
      <c r="D45" s="5">
        <f t="shared" si="13"/>
        <v>10175.05</v>
      </c>
      <c r="E45" s="5">
        <f t="shared" si="13"/>
        <v>9074.342105263158</v>
      </c>
      <c r="F45" s="5">
        <f t="shared" si="13"/>
        <v>7440.189189189189</v>
      </c>
      <c r="G45" s="5">
        <f t="shared" si="13"/>
        <v>6643.722222222223</v>
      </c>
      <c r="H45" s="5">
        <f t="shared" si="13"/>
        <v>4839.272727272727</v>
      </c>
      <c r="I45" s="5">
        <f t="shared" si="13"/>
        <v>2433.7083333333335</v>
      </c>
      <c r="J45" s="5">
        <f t="shared" si="13"/>
        <v>2310.9473684210525</v>
      </c>
      <c r="K45" s="5">
        <f t="shared" si="13"/>
        <v>600.4444444444445</v>
      </c>
      <c r="L45" s="5">
        <f t="shared" si="13"/>
        <v>706.375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I8" sqref="I8"/>
    </sheetView>
  </sheetViews>
  <sheetFormatPr defaultColWidth="9.140625" defaultRowHeight="12.75"/>
  <sheetData>
    <row r="21" spans="3:13" ht="12.75">
      <c r="C21" s="7">
        <f>BottomPR_Static_AR!$B$1</f>
        <v>0</v>
      </c>
      <c r="D21" s="7">
        <f>BottomPR_Static_AR!$C$1</f>
        <v>0.1</v>
      </c>
      <c r="E21" s="7">
        <f>BottomPR_Static_AR!$D$1</f>
        <v>0.2</v>
      </c>
      <c r="F21" s="7">
        <f>BottomPR_Static_AR!$E$1</f>
        <v>0.3</v>
      </c>
      <c r="G21" s="7">
        <f>BottomPR_Static_AR!$F$1</f>
        <v>0.4</v>
      </c>
      <c r="H21" s="7">
        <f>BottomPR_Static_AR!$G$1</f>
        <v>0.5</v>
      </c>
      <c r="I21" s="7">
        <f>BottomPR_Static_AR!$H$1</f>
        <v>0.6</v>
      </c>
      <c r="J21" s="7">
        <f>BottomPR_Static_AR!$I$1</f>
        <v>0.7</v>
      </c>
      <c r="K21" s="7">
        <f>BottomPR_Static_AR!$J$1</f>
        <v>0.8</v>
      </c>
      <c r="L21" s="7">
        <f>BottomPR_Static_AR!$K$1</f>
        <v>0.9</v>
      </c>
      <c r="M21" s="7">
        <f>BottomPR_Static_AR!$L$1</f>
        <v>1</v>
      </c>
    </row>
    <row r="22" spans="1:13" ht="12.75">
      <c r="A22" s="5"/>
      <c r="B22" s="3" t="s">
        <v>1</v>
      </c>
      <c r="C22">
        <f>COUNT(BottomPR_Static_AR!$B$2:$B$118)</f>
        <v>107</v>
      </c>
      <c r="D22">
        <f>COUNT(BottomPR_Static_AR!$C$2:$C$118)</f>
        <v>97</v>
      </c>
      <c r="E22">
        <f>COUNT(BottomPR_Static_AR!$D$2:$D$118)</f>
        <v>89</v>
      </c>
      <c r="F22">
        <f>COUNT(BottomPR_Static_AR!$E$2:$E$118)</f>
        <v>78</v>
      </c>
      <c r="G22">
        <f>COUNT(BottomPR_Static_AR!$F$2:$F$118)</f>
        <v>63</v>
      </c>
      <c r="H22">
        <f>COUNT(BottomPR_Static_AR!$G$2:$G$118)</f>
        <v>46</v>
      </c>
      <c r="I22">
        <f>COUNT(BottomPR_Static_AR!$H$2:$H$118)</f>
        <v>35</v>
      </c>
      <c r="J22">
        <f>COUNT(BottomPR_Static_AR!$I$2:$I$118)</f>
        <v>25</v>
      </c>
      <c r="K22">
        <f>COUNT(BottomPR_Static_AR!$J$2:$J$118)</f>
        <v>15</v>
      </c>
      <c r="L22">
        <f>COUNT(BottomPR_Static_AR!$K$2:$K$118)</f>
        <v>9</v>
      </c>
      <c r="M22">
        <f>COUNT(BottomPR_Static_AR!$L$2:$L$118)</f>
        <v>0</v>
      </c>
    </row>
    <row r="23" spans="1:13" ht="12.75">
      <c r="A23" s="5">
        <f>MIN(C23:M23)</f>
        <v>0</v>
      </c>
      <c r="B23" s="3" t="s">
        <v>2</v>
      </c>
      <c r="C23">
        <f>MIN(BottomPR_Static_AR!$B$2:$B$118)</f>
        <v>1</v>
      </c>
      <c r="D23">
        <f>MIN(BottomPR_Static_AR!$C$2:$C$118)</f>
        <v>1</v>
      </c>
      <c r="E23">
        <f>MIN(BottomPR_Static_AR!$D$2:$D$118)</f>
        <v>1</v>
      </c>
      <c r="F23">
        <f>MIN(BottomPR_Static_AR!$E$2:$E$118)</f>
        <v>4</v>
      </c>
      <c r="G23">
        <f>MIN(BottomPR_Static_AR!$F$2:$F$118)</f>
        <v>45</v>
      </c>
      <c r="H23">
        <f>MIN(BottomPR_Static_AR!$G$2:$G$118)</f>
        <v>220</v>
      </c>
      <c r="I23">
        <f>MIN(BottomPR_Static_AR!$H$2:$H$118)</f>
        <v>216</v>
      </c>
      <c r="J23">
        <f>MIN(BottomPR_Static_AR!$I$2:$I$118)</f>
        <v>152</v>
      </c>
      <c r="K23">
        <f>MIN(BottomPR_Static_AR!$J$2:$J$118)</f>
        <v>184</v>
      </c>
      <c r="L23">
        <f>MIN(BottomPR_Static_AR!$K$2:$K$118)</f>
        <v>81</v>
      </c>
      <c r="M23">
        <f>MIN(BottomPR_Static_AR!$L$2:$L$118)</f>
        <v>0</v>
      </c>
    </row>
    <row r="24" spans="1:13" ht="12.75">
      <c r="A24" s="5"/>
      <c r="B24" s="6">
        <v>25</v>
      </c>
      <c r="C24">
        <f>PERCENTILE(BottomPR_Static_AR!$B$2:$B$118,$B24/100)</f>
        <v>2110.5</v>
      </c>
      <c r="D24">
        <f>PERCENTILE(BottomPR_Static_AR!$C$2:$C$118,$B24/100)</f>
        <v>1934</v>
      </c>
      <c r="E24">
        <f>PERCENTILE(BottomPR_Static_AR!$D$2:$D$118,$B24/100)</f>
        <v>1712</v>
      </c>
      <c r="F24">
        <f>PERCENTILE(BottomPR_Static_AR!$E$2:$E$118,$B24/100)</f>
        <v>1429.75</v>
      </c>
      <c r="G24">
        <f>PERCENTILE(BottomPR_Static_AR!$F$2:$F$118,$B24/100)</f>
        <v>1239</v>
      </c>
      <c r="H24">
        <f>PERCENTILE(BottomPR_Static_AR!$G$2:$G$118,$B24/100)</f>
        <v>1251.75</v>
      </c>
      <c r="I24">
        <f>PERCENTILE(BottomPR_Static_AR!$H$2:$H$118,$B24/100)</f>
        <v>822</v>
      </c>
      <c r="J24">
        <f>PERCENTILE(BottomPR_Static_AR!$I$2:$I$118,$B24/100)</f>
        <v>1450</v>
      </c>
      <c r="K24">
        <f>PERCENTILE(BottomPR_Static_AR!$J$2:$J$118,$B24/100)</f>
        <v>1216.5</v>
      </c>
      <c r="L24">
        <f>PERCENTILE(BottomPR_Static_AR!$K$2:$K$118,$B24/100)</f>
        <v>535</v>
      </c>
      <c r="M24" t="e">
        <f>PERCENTILE(BottomPR_Static_AR!$L$2:$L$118,$B24/100)</f>
        <v>#NUM!</v>
      </c>
    </row>
    <row r="25" spans="1:13" ht="12.75">
      <c r="A25" s="5">
        <f>A27-A23</f>
        <v>82150</v>
      </c>
      <c r="B25" s="3" t="s">
        <v>3</v>
      </c>
      <c r="C25">
        <f>MEDIAN(BottomPR_Static_AR!$B$2:$B$118)</f>
        <v>5995</v>
      </c>
      <c r="D25">
        <f>MEDIAN(BottomPR_Static_AR!$C$2:$C$118)</f>
        <v>5153</v>
      </c>
      <c r="E25">
        <f>MEDIAN(BottomPR_Static_AR!$D$2:$D$118)</f>
        <v>5303</v>
      </c>
      <c r="F25">
        <f>MEDIAN(BottomPR_Static_AR!$E$2:$E$118)</f>
        <v>4584</v>
      </c>
      <c r="G25">
        <f>MEDIAN(BottomPR_Static_AR!$F$2:$F$118)</f>
        <v>3898</v>
      </c>
      <c r="H25">
        <f>MEDIAN(BottomPR_Static_AR!$G$2:$G$118)</f>
        <v>3200</v>
      </c>
      <c r="I25">
        <f>MEDIAN(BottomPR_Static_AR!$H$2:$H$118)</f>
        <v>2487</v>
      </c>
      <c r="J25">
        <f>MEDIAN(BottomPR_Static_AR!$I$2:$I$118)</f>
        <v>4110</v>
      </c>
      <c r="K25">
        <f>MEDIAN(BottomPR_Static_AR!$J$2:$J$118)</f>
        <v>2567</v>
      </c>
      <c r="L25">
        <f>MEDIAN(BottomPR_Static_AR!$K$2:$K$118)</f>
        <v>1010</v>
      </c>
      <c r="M25" t="e">
        <f>MEDIAN(BottomPR_Static_AR!$L$2:$L$118)</f>
        <v>#NUM!</v>
      </c>
    </row>
    <row r="26" spans="1:13" ht="12.75">
      <c r="A26" s="5"/>
      <c r="B26" s="6">
        <v>75</v>
      </c>
      <c r="C26">
        <f>PERCENTILE(BottomPR_Static_AR!$B$2:$B$118,$B26/100)</f>
        <v>16061.5</v>
      </c>
      <c r="D26">
        <f>PERCENTILE(BottomPR_Static_AR!$C$2:$C$118,$B26/100)</f>
        <v>13614</v>
      </c>
      <c r="E26">
        <f>PERCENTILE(BottomPR_Static_AR!$D$2:$D$118,$B26/100)</f>
        <v>12845</v>
      </c>
      <c r="F26">
        <f>PERCENTILE(BottomPR_Static_AR!$E$2:$E$118,$B26/100)</f>
        <v>11654.25</v>
      </c>
      <c r="G26">
        <f>PERCENTILE(BottomPR_Static_AR!$F$2:$F$118,$B26/100)</f>
        <v>13569</v>
      </c>
      <c r="H26">
        <f>PERCENTILE(BottomPR_Static_AR!$G$2:$G$118,$B26/100)</f>
        <v>8968.75</v>
      </c>
      <c r="I26">
        <f>PERCENTILE(BottomPR_Static_AR!$H$2:$H$118,$B26/100)</f>
        <v>8203</v>
      </c>
      <c r="J26">
        <f>PERCENTILE(BottomPR_Static_AR!$I$2:$I$118,$B26/100)</f>
        <v>7127</v>
      </c>
      <c r="K26">
        <f>PERCENTILE(BottomPR_Static_AR!$J$2:$J$118,$B26/100)</f>
        <v>4911</v>
      </c>
      <c r="L26">
        <f>PERCENTILE(BottomPR_Static_AR!$K$2:$K$118,$B26/100)</f>
        <v>1209</v>
      </c>
      <c r="M26" t="e">
        <f>PERCENTILE(BottomPR_Static_AR!$L$2:$L$118,$B26/100)</f>
        <v>#NUM!</v>
      </c>
    </row>
    <row r="27" spans="1:13" ht="12.75">
      <c r="A27" s="5">
        <f>MAX(C27:M27)</f>
        <v>82150</v>
      </c>
      <c r="B27" s="3" t="s">
        <v>4</v>
      </c>
      <c r="C27">
        <f>MAX(BottomPR_Static_AR!$B$2:$B$118)</f>
        <v>82150</v>
      </c>
      <c r="D27">
        <f>MAX(BottomPR_Static_AR!$C$2:$C$118)</f>
        <v>73876</v>
      </c>
      <c r="E27">
        <f>MAX(BottomPR_Static_AR!$D$2:$D$118)</f>
        <v>65599</v>
      </c>
      <c r="F27">
        <f>MAX(BottomPR_Static_AR!$E$2:$E$118)</f>
        <v>57366</v>
      </c>
      <c r="G27">
        <f>MAX(BottomPR_Static_AR!$F$2:$F$118)</f>
        <v>49164</v>
      </c>
      <c r="H27">
        <f>MAX(BottomPR_Static_AR!$G$2:$G$118)</f>
        <v>40999</v>
      </c>
      <c r="I27">
        <f>MAX(BottomPR_Static_AR!$H$2:$H$118)</f>
        <v>32819</v>
      </c>
      <c r="J27">
        <f>MAX(BottomPR_Static_AR!$I$2:$I$118)</f>
        <v>24626</v>
      </c>
      <c r="K27">
        <f>MAX(BottomPR_Static_AR!$J$2:$J$118)</f>
        <v>12819</v>
      </c>
      <c r="L27">
        <f>MAX(BottomPR_Static_AR!$K$2:$K$118)</f>
        <v>6413</v>
      </c>
      <c r="M27">
        <f>MAX(BottomPR_Static_AR!$L$2:$L$118)</f>
        <v>0</v>
      </c>
    </row>
    <row r="28" spans="1:13" ht="12.75">
      <c r="A28" s="5"/>
      <c r="B28" s="3" t="s">
        <v>5</v>
      </c>
      <c r="C28">
        <f>AVERAGE(BottomPR_Static_AR!$B$2:$B$118)</f>
        <v>13227.327102803738</v>
      </c>
      <c r="D28">
        <f>AVERAGE(BottomPR_Static_AR!$C$2:$C$118)</f>
        <v>11945.814432989691</v>
      </c>
      <c r="E28">
        <f>AVERAGE(BottomPR_Static_AR!$D$2:$D$118)</f>
        <v>11089.224719101123</v>
      </c>
      <c r="F28">
        <f>AVERAGE(BottomPR_Static_AR!$E$2:$E$118)</f>
        <v>10190.397435897436</v>
      </c>
      <c r="G28">
        <f>AVERAGE(BottomPR_Static_AR!$F$2:$F$118)</f>
        <v>9932.174603174602</v>
      </c>
      <c r="H28">
        <f>AVERAGE(BottomPR_Static_AR!$G$2:$G$118)</f>
        <v>7770.173913043478</v>
      </c>
      <c r="I28">
        <f>AVERAGE(BottomPR_Static_AR!$H$2:$H$118)</f>
        <v>6577.171428571429</v>
      </c>
      <c r="J28">
        <f>AVERAGE(BottomPR_Static_AR!$I$2:$I$118)</f>
        <v>5871.04</v>
      </c>
      <c r="K28">
        <f>AVERAGE(BottomPR_Static_AR!$J$2:$J$118)</f>
        <v>3676.3333333333335</v>
      </c>
      <c r="L28">
        <f>AVERAGE(BottomPR_Static_AR!$K$2:$K$118)</f>
        <v>1446.7777777777778</v>
      </c>
      <c r="M28" t="e">
        <f>AVERAGE(BottomPR_Static_AR!$L$2:$L$118)</f>
        <v>#DIV/0!</v>
      </c>
    </row>
    <row r="29" spans="1:13" ht="12.75">
      <c r="A29" s="5"/>
      <c r="B29" s="3" t="s">
        <v>6</v>
      </c>
      <c r="C29">
        <f>STDEV(BottomPR_Static_AR!$B$2:$B$118)</f>
        <v>17201.914461124477</v>
      </c>
      <c r="D29">
        <f>STDEV(BottomPR_Static_AR!$C$2:$C$118)</f>
        <v>15889.268352498368</v>
      </c>
      <c r="E29">
        <f>STDEV(BottomPR_Static_AR!$D$2:$D$118)</f>
        <v>14436.439662560351</v>
      </c>
      <c r="F29">
        <f>STDEV(BottomPR_Static_AR!$E$2:$E$118)</f>
        <v>13292.682987111275</v>
      </c>
      <c r="G29">
        <f>STDEV(BottomPR_Static_AR!$F$2:$F$118)</f>
        <v>12202.175440019784</v>
      </c>
      <c r="H29">
        <f>STDEV(BottomPR_Static_AR!$G$2:$G$118)</f>
        <v>9732.60040688989</v>
      </c>
      <c r="I29">
        <f>STDEV(BottomPR_Static_AR!$H$2:$H$118)</f>
        <v>8185.363165200338</v>
      </c>
      <c r="J29">
        <f>STDEV(BottomPR_Static_AR!$I$2:$I$118)</f>
        <v>6256.315352505818</v>
      </c>
      <c r="K29">
        <f>STDEV(BottomPR_Static_AR!$J$2:$J$118)</f>
        <v>3402.671065641283</v>
      </c>
      <c r="L29">
        <f>STDEV(BottomPR_Static_AR!$K$2:$K$118)</f>
        <v>1918.908855168594</v>
      </c>
      <c r="M29" t="e">
        <f>STDEV(BottomPR_Static_AR!$L$2:$L$118)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4</v>
      </c>
      <c r="G31" s="5">
        <f t="shared" si="0"/>
        <v>45</v>
      </c>
      <c r="H31" s="5">
        <f t="shared" si="0"/>
        <v>220</v>
      </c>
      <c r="I31" s="5">
        <f t="shared" si="0"/>
        <v>216</v>
      </c>
      <c r="J31" s="5">
        <f t="shared" si="0"/>
        <v>152</v>
      </c>
      <c r="K31" s="5">
        <f t="shared" si="0"/>
        <v>184</v>
      </c>
      <c r="L31" s="5">
        <f t="shared" si="0"/>
        <v>81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2109.5</v>
      </c>
      <c r="D32" s="5">
        <f t="shared" si="1"/>
        <v>1933</v>
      </c>
      <c r="E32" s="5">
        <f t="shared" si="1"/>
        <v>1711</v>
      </c>
      <c r="F32" s="5">
        <f t="shared" si="1"/>
        <v>1425.75</v>
      </c>
      <c r="G32" s="5">
        <f t="shared" si="1"/>
        <v>1194</v>
      </c>
      <c r="H32" s="5">
        <f t="shared" si="1"/>
        <v>1031.75</v>
      </c>
      <c r="I32" s="5">
        <f t="shared" si="1"/>
        <v>606</v>
      </c>
      <c r="J32" s="5">
        <f t="shared" si="1"/>
        <v>1298</v>
      </c>
      <c r="K32" s="5">
        <f t="shared" si="1"/>
        <v>1032.5</v>
      </c>
      <c r="L32" s="5">
        <f t="shared" si="1"/>
        <v>454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3884.5</v>
      </c>
      <c r="D33" s="5">
        <f t="shared" si="2"/>
        <v>3219</v>
      </c>
      <c r="E33" s="5">
        <f t="shared" si="2"/>
        <v>3591</v>
      </c>
      <c r="F33" s="5">
        <f t="shared" si="2"/>
        <v>3154.25</v>
      </c>
      <c r="G33" s="5">
        <f t="shared" si="2"/>
        <v>2659</v>
      </c>
      <c r="H33" s="5">
        <f t="shared" si="2"/>
        <v>1948.25</v>
      </c>
      <c r="I33" s="5">
        <f t="shared" si="2"/>
        <v>1665</v>
      </c>
      <c r="J33" s="5">
        <f t="shared" si="2"/>
        <v>2660</v>
      </c>
      <c r="K33" s="5">
        <f t="shared" si="2"/>
        <v>1350.5</v>
      </c>
      <c r="L33" s="5">
        <f t="shared" si="2"/>
        <v>475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10066.5</v>
      </c>
      <c r="D35" s="5">
        <f t="shared" si="4"/>
        <v>8461</v>
      </c>
      <c r="E35" s="5">
        <f t="shared" si="4"/>
        <v>7542</v>
      </c>
      <c r="F35" s="5">
        <f t="shared" si="4"/>
        <v>7070.25</v>
      </c>
      <c r="G35" s="5">
        <f t="shared" si="4"/>
        <v>9671</v>
      </c>
      <c r="H35" s="5">
        <f t="shared" si="4"/>
        <v>5768.75</v>
      </c>
      <c r="I35" s="5">
        <f t="shared" si="4"/>
        <v>5716</v>
      </c>
      <c r="J35" s="5">
        <f t="shared" si="4"/>
        <v>3017</v>
      </c>
      <c r="K35" s="5">
        <f t="shared" si="4"/>
        <v>2344</v>
      </c>
      <c r="L35" s="5">
        <f t="shared" si="4"/>
        <v>199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66088.5</v>
      </c>
      <c r="D36" s="5">
        <f t="shared" si="5"/>
        <v>60262</v>
      </c>
      <c r="E36" s="5">
        <f t="shared" si="5"/>
        <v>52754</v>
      </c>
      <c r="F36" s="5">
        <f t="shared" si="5"/>
        <v>45711.75</v>
      </c>
      <c r="G36" s="5">
        <f t="shared" si="5"/>
        <v>35595</v>
      </c>
      <c r="H36" s="5">
        <f t="shared" si="5"/>
        <v>32030.25</v>
      </c>
      <c r="I36" s="5">
        <f t="shared" si="5"/>
        <v>24616</v>
      </c>
      <c r="J36" s="5">
        <f t="shared" si="5"/>
        <v>17499</v>
      </c>
      <c r="K36" s="5">
        <f t="shared" si="5"/>
        <v>7908</v>
      </c>
      <c r="L36" s="5">
        <f t="shared" si="5"/>
        <v>5204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2109.5</v>
      </c>
      <c r="D44" s="5">
        <f t="shared" si="12"/>
        <v>1933</v>
      </c>
      <c r="E44" s="5">
        <f t="shared" si="12"/>
        <v>1711</v>
      </c>
      <c r="F44" s="5">
        <f t="shared" si="12"/>
        <v>1425.75</v>
      </c>
      <c r="G44" s="5">
        <f t="shared" si="12"/>
        <v>1194</v>
      </c>
      <c r="H44" s="5">
        <f t="shared" si="12"/>
        <v>1031.75</v>
      </c>
      <c r="I44" s="5">
        <f t="shared" si="12"/>
        <v>606</v>
      </c>
      <c r="J44" s="5">
        <f t="shared" si="12"/>
        <v>1298</v>
      </c>
      <c r="K44" s="5">
        <f t="shared" si="12"/>
        <v>1032.5</v>
      </c>
      <c r="L44" s="5">
        <f t="shared" si="12"/>
        <v>454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13227.327102803738</v>
      </c>
      <c r="D45" s="5">
        <f t="shared" si="13"/>
        <v>11945.814432989691</v>
      </c>
      <c r="E45" s="5">
        <f t="shared" si="13"/>
        <v>11089.224719101123</v>
      </c>
      <c r="F45" s="5">
        <f t="shared" si="13"/>
        <v>10190.397435897436</v>
      </c>
      <c r="G45" s="5">
        <f t="shared" si="13"/>
        <v>9932.174603174602</v>
      </c>
      <c r="H45" s="5">
        <f t="shared" si="13"/>
        <v>7770.173913043478</v>
      </c>
      <c r="I45" s="5">
        <f t="shared" si="13"/>
        <v>6577.171428571429</v>
      </c>
      <c r="J45" s="5">
        <f t="shared" si="13"/>
        <v>5871.04</v>
      </c>
      <c r="K45" s="5">
        <f t="shared" si="13"/>
        <v>3676.3333333333335</v>
      </c>
      <c r="L45" s="5">
        <f t="shared" si="13"/>
        <v>1446.7777777777778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AO25" sqref="AO25"/>
    </sheetView>
  </sheetViews>
  <sheetFormatPr defaultColWidth="9.140625" defaultRowHeight="12.75"/>
  <sheetData>
    <row r="21" spans="3:13" ht="12.75">
      <c r="C21" s="7">
        <f>BottomPR_Static_BR!$B$1</f>
        <v>0</v>
      </c>
      <c r="D21" s="7">
        <f>BottomPR_Static_BR!$C$1</f>
        <v>0.1</v>
      </c>
      <c r="E21" s="7">
        <f>BottomPR_Static_BR!$D$1</f>
        <v>0.2</v>
      </c>
      <c r="F21" s="7">
        <f>BottomPR_Static_BR!$E$1</f>
        <v>0.3</v>
      </c>
      <c r="G21" s="7">
        <f>BottomPR_Static_BR!$F$1</f>
        <v>0.4</v>
      </c>
      <c r="H21" s="7">
        <f>BottomPR_Static_BR!$G$1</f>
        <v>0.5</v>
      </c>
      <c r="I21" s="7">
        <f>BottomPR_Static_BR!$H$1</f>
        <v>0.6</v>
      </c>
      <c r="J21" s="7">
        <f>BottomPR_Static_BR!$I$1</f>
        <v>0.7</v>
      </c>
      <c r="K21" s="7">
        <f>BottomPR_Static_BR!$J$1</f>
        <v>0.8</v>
      </c>
      <c r="L21" s="7">
        <f>BottomPR_Static_BR!$K$1</f>
        <v>0.9</v>
      </c>
      <c r="M21" s="7">
        <f>BottomPR_Static_BR!$L$1</f>
        <v>1</v>
      </c>
    </row>
    <row r="22" spans="1:13" ht="12.75">
      <c r="A22" s="5"/>
      <c r="B22" s="3" t="s">
        <v>1</v>
      </c>
      <c r="C22">
        <f>COUNT(BottomPR_Static_BR!$B$2:$B$114)</f>
        <v>42</v>
      </c>
      <c r="D22">
        <f>COUNT(BottomPR_Static_BR!$C$2:$C$114)</f>
        <v>41</v>
      </c>
      <c r="E22">
        <f>COUNT(BottomPR_Static_BR!$D$2:$D$114)</f>
        <v>39</v>
      </c>
      <c r="F22">
        <f>COUNT(BottomPR_Static_BR!$E$2:$E$114)</f>
        <v>36</v>
      </c>
      <c r="G22">
        <f>COUNT(BottomPR_Static_BR!$F$2:$F$114)</f>
        <v>32</v>
      </c>
      <c r="H22">
        <f>COUNT(BottomPR_Static_BR!$G$2:$G$114)</f>
        <v>25</v>
      </c>
      <c r="I22">
        <f>COUNT(BottomPR_Static_BR!$H$2:$H$114)</f>
        <v>20</v>
      </c>
      <c r="J22">
        <f>COUNT(BottomPR_Static_BR!$I$2:$I$114)</f>
        <v>15</v>
      </c>
      <c r="K22">
        <f>COUNT(BottomPR_Static_BR!$J$2:$J$114)</f>
        <v>11</v>
      </c>
      <c r="L22">
        <f>COUNT(BottomPR_Static_BR!$K$2:$K$114)</f>
        <v>6</v>
      </c>
      <c r="M22">
        <f>COUNT(BottomPR_Static_BR!$L$2:$L$114)</f>
        <v>0</v>
      </c>
    </row>
    <row r="23" spans="1:13" ht="12.75">
      <c r="A23" s="5">
        <f>MIN(C23:M23)</f>
        <v>0</v>
      </c>
      <c r="B23" s="3" t="s">
        <v>2</v>
      </c>
      <c r="C23">
        <f>MIN(BottomPR_Static_BR!$B$2:$B$114)</f>
        <v>1</v>
      </c>
      <c r="D23">
        <f>MIN(BottomPR_Static_BR!$C$2:$C$114)</f>
        <v>1</v>
      </c>
      <c r="E23">
        <f>MIN(BottomPR_Static_BR!$D$2:$D$114)</f>
        <v>1</v>
      </c>
      <c r="F23">
        <f>MIN(BottomPR_Static_BR!$E$2:$E$114)</f>
        <v>4</v>
      </c>
      <c r="G23">
        <f>MIN(BottomPR_Static_BR!$F$2:$F$114)</f>
        <v>45</v>
      </c>
      <c r="H23">
        <f>MIN(BottomPR_Static_BR!$G$2:$G$114)</f>
        <v>220</v>
      </c>
      <c r="I23">
        <f>MIN(BottomPR_Static_BR!$H$2:$H$114)</f>
        <v>216</v>
      </c>
      <c r="J23">
        <f>MIN(BottomPR_Static_BR!$I$2:$I$114)</f>
        <v>152</v>
      </c>
      <c r="K23">
        <f>MIN(BottomPR_Static_BR!$J$2:$J$114)</f>
        <v>184</v>
      </c>
      <c r="L23">
        <f>MIN(BottomPR_Static_BR!$K$2:$K$114)</f>
        <v>81</v>
      </c>
      <c r="M23">
        <f>MIN(BottomPR_Static_BR!$L$2:$L$114)</f>
        <v>0</v>
      </c>
    </row>
    <row r="24" spans="1:13" ht="12.75">
      <c r="A24" s="5"/>
      <c r="B24" s="6">
        <v>25</v>
      </c>
      <c r="C24">
        <f>PERCENTILE(BottomPR_Static_BR!$B$2:$B$114,$B24/100)</f>
        <v>789.75</v>
      </c>
      <c r="D24">
        <f>PERCENTILE(BottomPR_Static_BR!$C$2:$C$114,$B24/100)</f>
        <v>687</v>
      </c>
      <c r="E24">
        <f>PERCENTILE(BottomPR_Static_BR!$D$2:$D$114,$B24/100)</f>
        <v>763</v>
      </c>
      <c r="F24">
        <f>PERCENTILE(BottomPR_Static_BR!$E$2:$E$114,$B24/100)</f>
        <v>740.25</v>
      </c>
      <c r="G24">
        <f>PERCENTILE(BottomPR_Static_BR!$F$2:$F$114,$B24/100)</f>
        <v>751</v>
      </c>
      <c r="H24">
        <f>PERCENTILE(BottomPR_Static_BR!$G$2:$G$114,$B24/100)</f>
        <v>567</v>
      </c>
      <c r="I24">
        <f>PERCENTILE(BottomPR_Static_BR!$H$2:$H$114,$B24/100)</f>
        <v>424.75</v>
      </c>
      <c r="J24">
        <f>PERCENTILE(BottomPR_Static_BR!$I$2:$I$114,$B24/100)</f>
        <v>1027.5</v>
      </c>
      <c r="K24">
        <f>PERCENTILE(BottomPR_Static_BR!$J$2:$J$114,$B24/100)</f>
        <v>884</v>
      </c>
      <c r="L24">
        <f>PERCENTILE(BottomPR_Static_BR!$K$2:$K$114,$B24/100)</f>
        <v>359.5</v>
      </c>
      <c r="M24" t="e">
        <f>PERCENTILE(BottomPR_Static_BR!$L$2:$L$114,$B24/100)</f>
        <v>#NUM!</v>
      </c>
    </row>
    <row r="25" spans="1:13" ht="12.75">
      <c r="A25" s="5">
        <f>A27-A23</f>
        <v>78047</v>
      </c>
      <c r="B25" s="3" t="s">
        <v>3</v>
      </c>
      <c r="C25">
        <f>MEDIAN(BottomPR_Static_BR!$B$2:$B$114)</f>
        <v>2348</v>
      </c>
      <c r="D25">
        <f>MEDIAN(BottomPR_Static_BR!$C$2:$C$114)</f>
        <v>3007</v>
      </c>
      <c r="E25">
        <f>MEDIAN(BottomPR_Static_BR!$D$2:$D$114)</f>
        <v>2700</v>
      </c>
      <c r="F25">
        <f>MEDIAN(BottomPR_Static_BR!$E$2:$E$114)</f>
        <v>2299.5</v>
      </c>
      <c r="G25">
        <f>MEDIAN(BottomPR_Static_BR!$F$2:$F$114)</f>
        <v>2669</v>
      </c>
      <c r="H25">
        <f>MEDIAN(BottomPR_Static_BR!$G$2:$G$114)</f>
        <v>1911</v>
      </c>
      <c r="I25">
        <f>MEDIAN(BottomPR_Static_BR!$H$2:$H$114)</f>
        <v>1422.5</v>
      </c>
      <c r="J25">
        <f>MEDIAN(BottomPR_Static_BR!$I$2:$I$114)</f>
        <v>1834</v>
      </c>
      <c r="K25">
        <f>MEDIAN(BottomPR_Static_BR!$J$2:$J$114)</f>
        <v>2363</v>
      </c>
      <c r="L25">
        <f>MEDIAN(BottomPR_Static_BR!$K$2:$K$114)</f>
        <v>653</v>
      </c>
      <c r="M25" t="e">
        <f>MEDIAN(BottomPR_Static_BR!$L$2:$L$114)</f>
        <v>#NUM!</v>
      </c>
    </row>
    <row r="26" spans="1:13" ht="12.75">
      <c r="A26" s="5"/>
      <c r="B26" s="6">
        <v>75</v>
      </c>
      <c r="C26">
        <f>PERCENTILE(BottomPR_Static_BR!$B$2:$B$114,$B26/100)</f>
        <v>7049.25</v>
      </c>
      <c r="D26">
        <f>PERCENTILE(BottomPR_Static_BR!$C$2:$C$114,$B26/100)</f>
        <v>10211</v>
      </c>
      <c r="E26">
        <f>PERCENTILE(BottomPR_Static_BR!$D$2:$D$114,$B26/100)</f>
        <v>7726</v>
      </c>
      <c r="F26">
        <f>PERCENTILE(BottomPR_Static_BR!$E$2:$E$114,$B26/100)</f>
        <v>6309.75</v>
      </c>
      <c r="G26">
        <f>PERCENTILE(BottomPR_Static_BR!$F$2:$F$114,$B26/100)</f>
        <v>7970.5</v>
      </c>
      <c r="H26">
        <f>PERCENTILE(BottomPR_Static_BR!$G$2:$G$114,$B26/100)</f>
        <v>3217</v>
      </c>
      <c r="I26">
        <f>PERCENTILE(BottomPR_Static_BR!$H$2:$H$114,$B26/100)</f>
        <v>3456.5</v>
      </c>
      <c r="J26">
        <f>PERCENTILE(BottomPR_Static_BR!$I$2:$I$114,$B26/100)</f>
        <v>8826.5</v>
      </c>
      <c r="K26">
        <f>PERCENTILE(BottomPR_Static_BR!$J$2:$J$114,$B26/100)</f>
        <v>5944</v>
      </c>
      <c r="L26">
        <f>PERCENTILE(BottomPR_Static_BR!$K$2:$K$114,$B26/100)</f>
        <v>1099.5</v>
      </c>
      <c r="M26" t="e">
        <f>PERCENTILE(BottomPR_Static_BR!$L$2:$L$114,$B26/100)</f>
        <v>#NUM!</v>
      </c>
    </row>
    <row r="27" spans="1:13" ht="12.75">
      <c r="A27" s="5">
        <f>MAX(C27:M27)</f>
        <v>78047</v>
      </c>
      <c r="B27" s="3" t="s">
        <v>4</v>
      </c>
      <c r="C27">
        <f>MAX(BottomPR_Static_BR!$B$2:$B$114)</f>
        <v>78047</v>
      </c>
      <c r="D27">
        <f>MAX(BottomPR_Static_BR!$C$2:$C$114)</f>
        <v>73876</v>
      </c>
      <c r="E27">
        <f>MAX(BottomPR_Static_BR!$D$2:$D$114)</f>
        <v>65599</v>
      </c>
      <c r="F27">
        <f>MAX(BottomPR_Static_BR!$E$2:$E$114)</f>
        <v>57366</v>
      </c>
      <c r="G27">
        <f>MAX(BottomPR_Static_BR!$F$2:$F$114)</f>
        <v>49164</v>
      </c>
      <c r="H27">
        <f>MAX(BottomPR_Static_BR!$G$2:$G$114)</f>
        <v>40999</v>
      </c>
      <c r="I27">
        <f>MAX(BottomPR_Static_BR!$H$2:$H$114)</f>
        <v>32819</v>
      </c>
      <c r="J27">
        <f>MAX(BottomPR_Static_BR!$I$2:$I$114)</f>
        <v>24626</v>
      </c>
      <c r="K27">
        <f>MAX(BottomPR_Static_BR!$J$2:$J$114)</f>
        <v>12819</v>
      </c>
      <c r="L27">
        <f>MAX(BottomPR_Static_BR!$K$2:$K$114)</f>
        <v>6413</v>
      </c>
      <c r="M27">
        <f>MAX(BottomPR_Static_BR!$L$2:$L$114)</f>
        <v>0</v>
      </c>
    </row>
    <row r="28" spans="1:13" ht="12.75">
      <c r="A28" s="5"/>
      <c r="B28" s="3" t="s">
        <v>5</v>
      </c>
      <c r="C28">
        <f>AVERAGE(BottomPR_Static_BR!$B$2:$B$114)</f>
        <v>9740.595238095239</v>
      </c>
      <c r="D28">
        <f>AVERAGE(BottomPR_Static_BR!$C$2:$C$114)</f>
        <v>11015.658536585366</v>
      </c>
      <c r="E28">
        <f>AVERAGE(BottomPR_Static_BR!$D$2:$D$114)</f>
        <v>9713.23076923077</v>
      </c>
      <c r="F28">
        <f>AVERAGE(BottomPR_Static_BR!$E$2:$E$114)</f>
        <v>8720.861111111111</v>
      </c>
      <c r="G28">
        <f>AVERAGE(BottomPR_Static_BR!$F$2:$F$114)</f>
        <v>8451.90625</v>
      </c>
      <c r="H28">
        <f>AVERAGE(BottomPR_Static_BR!$G$2:$G$114)</f>
        <v>5675.44</v>
      </c>
      <c r="I28">
        <f>AVERAGE(BottomPR_Static_BR!$H$2:$H$114)</f>
        <v>4816.45</v>
      </c>
      <c r="J28">
        <f>AVERAGE(BottomPR_Static_BR!$I$2:$I$114)</f>
        <v>5535.533333333334</v>
      </c>
      <c r="K28">
        <f>AVERAGE(BottomPR_Static_BR!$J$2:$J$114)</f>
        <v>3837.5454545454545</v>
      </c>
      <c r="L28">
        <f>AVERAGE(BottomPR_Static_BR!$K$2:$K$114)</f>
        <v>1551.6666666666667</v>
      </c>
      <c r="M28" t="e">
        <f>AVERAGE(BottomPR_Static_BR!$L$2:$L$114)</f>
        <v>#DIV/0!</v>
      </c>
    </row>
    <row r="29" spans="1:13" ht="12.75">
      <c r="A29" s="5"/>
      <c r="B29" s="3" t="s">
        <v>6</v>
      </c>
      <c r="C29">
        <f>STDEV(BottomPR_Static_BR!$B$2:$B$114)</f>
        <v>16427.457245839334</v>
      </c>
      <c r="D29">
        <f>STDEV(BottomPR_Static_BR!$C$2:$C$114)</f>
        <v>18235.232517861892</v>
      </c>
      <c r="E29">
        <f>STDEV(BottomPR_Static_BR!$D$2:$D$114)</f>
        <v>16289.351128334923</v>
      </c>
      <c r="F29">
        <f>STDEV(BottomPR_Static_BR!$E$2:$E$114)</f>
        <v>14698.519725571548</v>
      </c>
      <c r="G29">
        <f>STDEV(BottomPR_Static_BR!$F$2:$F$114)</f>
        <v>13033.253175848542</v>
      </c>
      <c r="H29">
        <f>STDEV(BottomPR_Static_BR!$G$2:$G$114)</f>
        <v>9629.959545086365</v>
      </c>
      <c r="I29">
        <f>STDEV(BottomPR_Static_BR!$H$2:$H$114)</f>
        <v>8285.771377075154</v>
      </c>
      <c r="J29">
        <f>STDEV(BottomPR_Static_BR!$I$2:$I$114)</f>
        <v>6842.221431948072</v>
      </c>
      <c r="K29">
        <f>STDEV(BottomPR_Static_BR!$J$2:$J$114)</f>
        <v>3960.478540874483</v>
      </c>
      <c r="L29">
        <f>STDEV(BottomPR_Static_BR!$K$2:$K$114)</f>
        <v>2413.2990421136515</v>
      </c>
      <c r="M29" t="e">
        <f>STDEV(BottomPR_Static_BR!$L$2:$L$114)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4</v>
      </c>
      <c r="G31" s="5">
        <f t="shared" si="0"/>
        <v>45</v>
      </c>
      <c r="H31" s="5">
        <f t="shared" si="0"/>
        <v>220</v>
      </c>
      <c r="I31" s="5">
        <f t="shared" si="0"/>
        <v>216</v>
      </c>
      <c r="J31" s="5">
        <f t="shared" si="0"/>
        <v>152</v>
      </c>
      <c r="K31" s="5">
        <f t="shared" si="0"/>
        <v>184</v>
      </c>
      <c r="L31" s="5">
        <f t="shared" si="0"/>
        <v>81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788.75</v>
      </c>
      <c r="D32" s="5">
        <f t="shared" si="1"/>
        <v>686</v>
      </c>
      <c r="E32" s="5">
        <f t="shared" si="1"/>
        <v>762</v>
      </c>
      <c r="F32" s="5">
        <f t="shared" si="1"/>
        <v>736.25</v>
      </c>
      <c r="G32" s="5">
        <f t="shared" si="1"/>
        <v>706</v>
      </c>
      <c r="H32" s="5">
        <f t="shared" si="1"/>
        <v>347</v>
      </c>
      <c r="I32" s="5">
        <f t="shared" si="1"/>
        <v>208.75</v>
      </c>
      <c r="J32" s="5">
        <f t="shared" si="1"/>
        <v>875.5</v>
      </c>
      <c r="K32" s="5">
        <f t="shared" si="1"/>
        <v>700</v>
      </c>
      <c r="L32" s="5">
        <f t="shared" si="1"/>
        <v>278.5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1558.25</v>
      </c>
      <c r="D33" s="5">
        <f t="shared" si="2"/>
        <v>2320</v>
      </c>
      <c r="E33" s="5">
        <f t="shared" si="2"/>
        <v>1937</v>
      </c>
      <c r="F33" s="5">
        <f t="shared" si="2"/>
        <v>1559.25</v>
      </c>
      <c r="G33" s="5">
        <f t="shared" si="2"/>
        <v>1918</v>
      </c>
      <c r="H33" s="5">
        <f t="shared" si="2"/>
        <v>1344</v>
      </c>
      <c r="I33" s="5">
        <f t="shared" si="2"/>
        <v>997.75</v>
      </c>
      <c r="J33" s="5">
        <f t="shared" si="2"/>
        <v>806.5</v>
      </c>
      <c r="K33" s="5">
        <f t="shared" si="2"/>
        <v>1479</v>
      </c>
      <c r="L33" s="5">
        <f t="shared" si="2"/>
        <v>293.5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4701.25</v>
      </c>
      <c r="D35" s="5">
        <f t="shared" si="4"/>
        <v>7204</v>
      </c>
      <c r="E35" s="5">
        <f t="shared" si="4"/>
        <v>5026</v>
      </c>
      <c r="F35" s="5">
        <f t="shared" si="4"/>
        <v>4010.25</v>
      </c>
      <c r="G35" s="5">
        <f t="shared" si="4"/>
        <v>5301.5</v>
      </c>
      <c r="H35" s="5">
        <f t="shared" si="4"/>
        <v>1306</v>
      </c>
      <c r="I35" s="5">
        <f t="shared" si="4"/>
        <v>2034</v>
      </c>
      <c r="J35" s="5">
        <f t="shared" si="4"/>
        <v>6992.5</v>
      </c>
      <c r="K35" s="5">
        <f t="shared" si="4"/>
        <v>3581</v>
      </c>
      <c r="L35" s="5">
        <f t="shared" si="4"/>
        <v>446.5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70997.75</v>
      </c>
      <c r="D36" s="5">
        <f t="shared" si="5"/>
        <v>63665</v>
      </c>
      <c r="E36" s="5">
        <f t="shared" si="5"/>
        <v>57873</v>
      </c>
      <c r="F36" s="5">
        <f t="shared" si="5"/>
        <v>51056.25</v>
      </c>
      <c r="G36" s="5">
        <f t="shared" si="5"/>
        <v>41193.5</v>
      </c>
      <c r="H36" s="5">
        <f t="shared" si="5"/>
        <v>37782</v>
      </c>
      <c r="I36" s="5">
        <f t="shared" si="5"/>
        <v>29362.5</v>
      </c>
      <c r="J36" s="5">
        <f t="shared" si="5"/>
        <v>15799.5</v>
      </c>
      <c r="K36" s="5">
        <f t="shared" si="5"/>
        <v>6875</v>
      </c>
      <c r="L36" s="5">
        <f t="shared" si="5"/>
        <v>5313.5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788.75</v>
      </c>
      <c r="D44" s="5">
        <f t="shared" si="12"/>
        <v>686</v>
      </c>
      <c r="E44" s="5">
        <f t="shared" si="12"/>
        <v>762</v>
      </c>
      <c r="F44" s="5">
        <f t="shared" si="12"/>
        <v>736.25</v>
      </c>
      <c r="G44" s="5">
        <f t="shared" si="12"/>
        <v>706</v>
      </c>
      <c r="H44" s="5">
        <f t="shared" si="12"/>
        <v>347</v>
      </c>
      <c r="I44" s="5">
        <f t="shared" si="12"/>
        <v>208.75</v>
      </c>
      <c r="J44" s="5">
        <f t="shared" si="12"/>
        <v>875.5</v>
      </c>
      <c r="K44" s="5">
        <f t="shared" si="12"/>
        <v>700</v>
      </c>
      <c r="L44" s="5">
        <f t="shared" si="12"/>
        <v>278.5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9740.595238095239</v>
      </c>
      <c r="D45" s="5">
        <f t="shared" si="13"/>
        <v>11015.658536585366</v>
      </c>
      <c r="E45" s="5">
        <f t="shared" si="13"/>
        <v>9713.23076923077</v>
      </c>
      <c r="F45" s="5">
        <f t="shared" si="13"/>
        <v>8720.861111111111</v>
      </c>
      <c r="G45" s="5">
        <f t="shared" si="13"/>
        <v>8451.90625</v>
      </c>
      <c r="H45" s="5">
        <f t="shared" si="13"/>
        <v>5675.44</v>
      </c>
      <c r="I45" s="5">
        <f t="shared" si="13"/>
        <v>4816.45</v>
      </c>
      <c r="J45" s="5">
        <f t="shared" si="13"/>
        <v>5535.533333333334</v>
      </c>
      <c r="K45" s="5">
        <f t="shared" si="13"/>
        <v>3837.5454545454545</v>
      </c>
      <c r="L45" s="5">
        <f t="shared" si="13"/>
        <v>1551.6666666666667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J11" sqref="J11"/>
    </sheetView>
  </sheetViews>
  <sheetFormatPr defaultColWidth="9.140625" defaultRowHeight="12.75"/>
  <sheetData>
    <row r="21" spans="3:13" ht="12.75">
      <c r="C21" s="7">
        <f>TopHITS_Aut_Static_AR!$B$1</f>
        <v>0</v>
      </c>
      <c r="D21" s="7">
        <f>TopHITS_Aut_Static_AR!$C$1</f>
        <v>0.1</v>
      </c>
      <c r="E21" s="7">
        <f>TopHITS_Aut_Static_AR!$D$1</f>
        <v>0.2</v>
      </c>
      <c r="F21" s="7">
        <f>TopHITS_Aut_Static_AR!$E$1</f>
        <v>0.3</v>
      </c>
      <c r="G21" s="7">
        <f>TopHITS_Aut_Static_AR!$F$1</f>
        <v>0.4</v>
      </c>
      <c r="H21" s="7">
        <f>TopHITS_Aut_Static_AR!$G$1</f>
        <v>0.5</v>
      </c>
      <c r="I21" s="7">
        <f>TopHITS_Aut_Static_AR!$H$1</f>
        <v>0.6</v>
      </c>
      <c r="J21" s="7">
        <f>TopHITS_Aut_Static_AR!$I$1</f>
        <v>0.7</v>
      </c>
      <c r="K21" s="7">
        <f>TopHITS_Aut_Static_AR!$J$1</f>
        <v>0.8</v>
      </c>
      <c r="L21" s="7">
        <f>TopHITS_Aut_Static_AR!$K$1</f>
        <v>0.9</v>
      </c>
      <c r="M21" s="7">
        <f>TopHITS_Aut_Static_AR!$L$1</f>
        <v>1</v>
      </c>
    </row>
    <row r="22" spans="1:13" ht="12.75">
      <c r="A22" s="5"/>
      <c r="B22" s="3" t="s">
        <v>1</v>
      </c>
      <c r="C22">
        <f>COUNT(TopHITS_Aut_Static_AR!$B$2:$B$118)</f>
        <v>107</v>
      </c>
      <c r="D22">
        <f>COUNT(TopHITS_Aut_Static_AR!$C$2:$C$118)</f>
        <v>99</v>
      </c>
      <c r="E22">
        <f>COUNT(TopHITS_Aut_Static_AR!$D$2:$D$118)</f>
        <v>88</v>
      </c>
      <c r="F22">
        <f>COUNT(TopHITS_Aut_Static_AR!$E$2:$E$118)</f>
        <v>75</v>
      </c>
      <c r="G22">
        <f>COUNT(TopHITS_Aut_Static_AR!$F$2:$F$118)</f>
        <v>59</v>
      </c>
      <c r="H22">
        <f>COUNT(TopHITS_Aut_Static_AR!$G$2:$G$118)</f>
        <v>45</v>
      </c>
      <c r="I22">
        <f>COUNT(TopHITS_Aut_Static_AR!$H$2:$H$118)</f>
        <v>36</v>
      </c>
      <c r="J22">
        <f>COUNT(TopHITS_Aut_Static_AR!$I$2:$I$118)</f>
        <v>32</v>
      </c>
      <c r="K22">
        <f>COUNT(TopHITS_Aut_Static_AR!$J$2:$J$118)</f>
        <v>17</v>
      </c>
      <c r="L22">
        <f>COUNT(TopHITS_Aut_Static_AR!$K$2:$K$118)</f>
        <v>12</v>
      </c>
      <c r="M22">
        <f>COUNT(TopHITS_Aut_Static_AR!$L$2:$L$118)</f>
        <v>0</v>
      </c>
    </row>
    <row r="23" spans="1:13" ht="12.75">
      <c r="A23" s="5">
        <f>MIN(C23:M23)</f>
        <v>0</v>
      </c>
      <c r="B23" s="3" t="s">
        <v>2</v>
      </c>
      <c r="C23">
        <f>MIN(TopHITS_Aut_Static_AR!$B$2:$B$118)</f>
        <v>1</v>
      </c>
      <c r="D23">
        <f>MIN(TopHITS_Aut_Static_AR!$C$2:$C$118)</f>
        <v>1</v>
      </c>
      <c r="E23">
        <f>MIN(TopHITS_Aut_Static_AR!$D$2:$D$118)</f>
        <v>35</v>
      </c>
      <c r="F23">
        <f>MIN(TopHITS_Aut_Static_AR!$E$2:$E$118)</f>
        <v>224</v>
      </c>
      <c r="G23">
        <f>MIN(TopHITS_Aut_Static_AR!$F$2:$F$118)</f>
        <v>170</v>
      </c>
      <c r="H23">
        <f>MIN(TopHITS_Aut_Static_AR!$G$2:$G$118)</f>
        <v>264</v>
      </c>
      <c r="I23">
        <f>MIN(TopHITS_Aut_Static_AR!$H$2:$H$118)</f>
        <v>160</v>
      </c>
      <c r="J23">
        <f>MIN(TopHITS_Aut_Static_AR!$I$2:$I$118)</f>
        <v>126</v>
      </c>
      <c r="K23">
        <f>MIN(TopHITS_Aut_Static_AR!$J$2:$J$118)</f>
        <v>78</v>
      </c>
      <c r="L23">
        <f>MIN(TopHITS_Aut_Static_AR!$K$2:$K$118)</f>
        <v>43</v>
      </c>
      <c r="M23">
        <f>MIN(TopHITS_Aut_Static_AR!$L$2:$L$118)</f>
        <v>0</v>
      </c>
    </row>
    <row r="24" spans="1:13" ht="12.75">
      <c r="A24" s="5"/>
      <c r="B24" s="6">
        <v>25</v>
      </c>
      <c r="C24">
        <f>PERCENTILE(TopHITS_Aut_Static_AR!$B$2:$B$118,$B24/100)</f>
        <v>2110.5</v>
      </c>
      <c r="D24">
        <f>PERCENTILE(TopHITS_Aut_Static_AR!$C$2:$C$118,$B24/100)</f>
        <v>1714.5</v>
      </c>
      <c r="E24">
        <f>PERCENTILE(TopHITS_Aut_Static_AR!$D$2:$D$118,$B24/100)</f>
        <v>1620</v>
      </c>
      <c r="F24">
        <f>PERCENTILE(TopHITS_Aut_Static_AR!$E$2:$E$118,$B24/100)</f>
        <v>1397</v>
      </c>
      <c r="G24">
        <f>PERCENTILE(TopHITS_Aut_Static_AR!$F$2:$F$118,$B24/100)</f>
        <v>1111</v>
      </c>
      <c r="H24">
        <f>PERCENTILE(TopHITS_Aut_Static_AR!$G$2:$G$118,$B24/100)</f>
        <v>867</v>
      </c>
      <c r="I24">
        <f>PERCENTILE(TopHITS_Aut_Static_AR!$H$2:$H$118,$B24/100)</f>
        <v>728.25</v>
      </c>
      <c r="J24">
        <f>PERCENTILE(TopHITS_Aut_Static_AR!$I$2:$I$118,$B24/100)</f>
        <v>647</v>
      </c>
      <c r="K24">
        <f>PERCENTILE(TopHITS_Aut_Static_AR!$J$2:$J$118,$B24/100)</f>
        <v>616</v>
      </c>
      <c r="L24">
        <f>PERCENTILE(TopHITS_Aut_Static_AR!$K$2:$K$118,$B24/100)</f>
        <v>278.25</v>
      </c>
      <c r="M24" t="e">
        <f>PERCENTILE(TopHITS_Aut_Static_AR!$L$2:$L$118,$B24/100)</f>
        <v>#NUM!</v>
      </c>
    </row>
    <row r="25" spans="1:13" ht="12.75">
      <c r="A25" s="5">
        <f>A27-A23</f>
        <v>82150</v>
      </c>
      <c r="B25" s="3" t="s">
        <v>3</v>
      </c>
      <c r="C25">
        <f>MEDIAN(TopHITS_Aut_Static_AR!$B$2:$B$118)</f>
        <v>5995</v>
      </c>
      <c r="D25">
        <f>MEDIAN(TopHITS_Aut_Static_AR!$C$2:$C$118)</f>
        <v>4722</v>
      </c>
      <c r="E25">
        <f>MEDIAN(TopHITS_Aut_Static_AR!$D$2:$D$118)</f>
        <v>4154.5</v>
      </c>
      <c r="F25">
        <f>MEDIAN(TopHITS_Aut_Static_AR!$E$2:$E$118)</f>
        <v>3605</v>
      </c>
      <c r="G25">
        <f>MEDIAN(TopHITS_Aut_Static_AR!$F$2:$F$118)</f>
        <v>2774</v>
      </c>
      <c r="H25">
        <f>MEDIAN(TopHITS_Aut_Static_AR!$G$2:$G$118)</f>
        <v>2340</v>
      </c>
      <c r="I25">
        <f>MEDIAN(TopHITS_Aut_Static_AR!$H$2:$H$118)</f>
        <v>2215</v>
      </c>
      <c r="J25">
        <f>MEDIAN(TopHITS_Aut_Static_AR!$I$2:$I$118)</f>
        <v>2344</v>
      </c>
      <c r="K25">
        <f>MEDIAN(TopHITS_Aut_Static_AR!$J$2:$J$118)</f>
        <v>804</v>
      </c>
      <c r="L25">
        <f>MEDIAN(TopHITS_Aut_Static_AR!$K$2:$K$118)</f>
        <v>384.5</v>
      </c>
      <c r="M25" t="e">
        <f>MEDIAN(TopHITS_Aut_Static_AR!$L$2:$L$118)</f>
        <v>#NUM!</v>
      </c>
    </row>
    <row r="26" spans="1:13" ht="12.75">
      <c r="A26" s="5"/>
      <c r="B26" s="6">
        <v>75</v>
      </c>
      <c r="C26">
        <f>PERCENTILE(TopHITS_Aut_Static_AR!$B$2:$B$118,$B26/100)</f>
        <v>16061.5</v>
      </c>
      <c r="D26">
        <f>PERCENTILE(TopHITS_Aut_Static_AR!$C$2:$C$118,$B26/100)</f>
        <v>13432</v>
      </c>
      <c r="E26">
        <f>PERCENTILE(TopHITS_Aut_Static_AR!$D$2:$D$118,$B26/100)</f>
        <v>11467</v>
      </c>
      <c r="F26">
        <f>PERCENTILE(TopHITS_Aut_Static_AR!$E$2:$E$118,$B26/100)</f>
        <v>9233</v>
      </c>
      <c r="G26">
        <f>PERCENTILE(TopHITS_Aut_Static_AR!$F$2:$F$118,$B26/100)</f>
        <v>6918.5</v>
      </c>
      <c r="H26">
        <f>PERCENTILE(TopHITS_Aut_Static_AR!$G$2:$G$118,$B26/100)</f>
        <v>5607</v>
      </c>
      <c r="I26">
        <f>PERCENTILE(TopHITS_Aut_Static_AR!$H$2:$H$118,$B26/100)</f>
        <v>5158.5</v>
      </c>
      <c r="J26">
        <f>PERCENTILE(TopHITS_Aut_Static_AR!$I$2:$I$118,$B26/100)</f>
        <v>4356.5</v>
      </c>
      <c r="K26">
        <f>PERCENTILE(TopHITS_Aut_Static_AR!$J$2:$J$118,$B26/100)</f>
        <v>1989</v>
      </c>
      <c r="L26">
        <f>PERCENTILE(TopHITS_Aut_Static_AR!$K$2:$K$118,$B26/100)</f>
        <v>997.5</v>
      </c>
      <c r="M26" t="e">
        <f>PERCENTILE(TopHITS_Aut_Static_AR!$L$2:$L$118,$B26/100)</f>
        <v>#NUM!</v>
      </c>
    </row>
    <row r="27" spans="1:13" ht="12.75">
      <c r="A27" s="5">
        <f>MAX(C27:M27)</f>
        <v>82150</v>
      </c>
      <c r="B27" s="3" t="s">
        <v>4</v>
      </c>
      <c r="C27">
        <f>MAX(TopHITS_Aut_Static_AR!$B$2:$B$118)</f>
        <v>82150</v>
      </c>
      <c r="D27">
        <f>MAX(TopHITS_Aut_Static_AR!$C$2:$C$118)</f>
        <v>73905</v>
      </c>
      <c r="E27">
        <f>MAX(TopHITS_Aut_Static_AR!$D$2:$D$118)</f>
        <v>65725</v>
      </c>
      <c r="F27">
        <f>MAX(TopHITS_Aut_Static_AR!$E$2:$E$118)</f>
        <v>57534</v>
      </c>
      <c r="G27">
        <f>MAX(TopHITS_Aut_Static_AR!$F$2:$F$118)</f>
        <v>49348</v>
      </c>
      <c r="H27">
        <f>MAX(TopHITS_Aut_Static_AR!$G$2:$G$118)</f>
        <v>41159</v>
      </c>
      <c r="I27">
        <f>MAX(TopHITS_Aut_Static_AR!$H$2:$H$118)</f>
        <v>32968</v>
      </c>
      <c r="J27">
        <f>MAX(TopHITS_Aut_Static_AR!$I$2:$I$118)</f>
        <v>24770</v>
      </c>
      <c r="K27">
        <f>MAX(TopHITS_Aut_Static_AR!$J$2:$J$118)</f>
        <v>6071</v>
      </c>
      <c r="L27">
        <f>MAX(TopHITS_Aut_Static_AR!$K$2:$K$118)</f>
        <v>3079</v>
      </c>
      <c r="M27">
        <f>MAX(TopHITS_Aut_Static_AR!$L$2:$L$118)</f>
        <v>0</v>
      </c>
    </row>
    <row r="28" spans="1:13" ht="12.75">
      <c r="A28" s="5"/>
      <c r="B28" s="3" t="s">
        <v>5</v>
      </c>
      <c r="C28">
        <f>AVERAGE(TopHITS_Aut_Static_AR!$B$2:$B$118)</f>
        <v>13227.327102803738</v>
      </c>
      <c r="D28">
        <f>AVERAGE(TopHITS_Aut_Static_AR!$C$2:$C$118)</f>
        <v>11698.9898989899</v>
      </c>
      <c r="E28">
        <f>AVERAGE(TopHITS_Aut_Static_AR!$D$2:$D$118)</f>
        <v>10330.931818181818</v>
      </c>
      <c r="F28">
        <f>AVERAGE(TopHITS_Aut_Static_AR!$E$2:$E$118)</f>
        <v>9104.746666666666</v>
      </c>
      <c r="G28">
        <f>AVERAGE(TopHITS_Aut_Static_AR!$F$2:$F$118)</f>
        <v>7470.847457627118</v>
      </c>
      <c r="H28">
        <f>AVERAGE(TopHITS_Aut_Static_AR!$G$2:$G$118)</f>
        <v>6312.488888888889</v>
      </c>
      <c r="I28">
        <f>AVERAGE(TopHITS_Aut_Static_AR!$H$2:$H$118)</f>
        <v>5345.861111111111</v>
      </c>
      <c r="J28">
        <f>AVERAGE(TopHITS_Aut_Static_AR!$I$2:$I$118)</f>
        <v>4452.5625</v>
      </c>
      <c r="K28">
        <f>AVERAGE(TopHITS_Aut_Static_AR!$J$2:$J$118)</f>
        <v>1546</v>
      </c>
      <c r="L28">
        <f>AVERAGE(TopHITS_Aut_Static_AR!$K$2:$K$118)</f>
        <v>755.9166666666666</v>
      </c>
      <c r="M28" t="e">
        <f>AVERAGE(TopHITS_Aut_Static_AR!$L$2:$L$118)</f>
        <v>#DIV/0!</v>
      </c>
    </row>
    <row r="29" spans="1:13" ht="12.75">
      <c r="A29" s="5"/>
      <c r="B29" s="3" t="s">
        <v>6</v>
      </c>
      <c r="C29">
        <f>STDEV(TopHITS_Aut_Static_AR!$B$2:$B$118)</f>
        <v>17201.914461124477</v>
      </c>
      <c r="D29">
        <f>STDEV(TopHITS_Aut_Static_AR!$C$2:$C$118)</f>
        <v>16013.135689874918</v>
      </c>
      <c r="E29">
        <f>STDEV(TopHITS_Aut_Static_AR!$D$2:$D$118)</f>
        <v>13813.307871871744</v>
      </c>
      <c r="F29">
        <f>STDEV(TopHITS_Aut_Static_AR!$E$2:$E$118)</f>
        <v>12285.73555101808</v>
      </c>
      <c r="G29">
        <f>STDEV(TopHITS_Aut_Static_AR!$F$2:$F$118)</f>
        <v>10833.860194672485</v>
      </c>
      <c r="H29">
        <f>STDEV(TopHITS_Aut_Static_AR!$G$2:$G$118)</f>
        <v>9314.737273956162</v>
      </c>
      <c r="I29">
        <f>STDEV(TopHITS_Aut_Static_AR!$H$2:$H$118)</f>
        <v>7566.856018765664</v>
      </c>
      <c r="J29">
        <f>STDEV(TopHITS_Aut_Static_AR!$I$2:$I$118)</f>
        <v>5905.241334761366</v>
      </c>
      <c r="K29">
        <f>STDEV(TopHITS_Aut_Static_AR!$J$2:$J$118)</f>
        <v>1527.9018293071058</v>
      </c>
      <c r="L29">
        <f>STDEV(TopHITS_Aut_Static_AR!$K$2:$K$118)</f>
        <v>840.4566354432608</v>
      </c>
      <c r="M29" t="e">
        <f>STDEV(TopHITS_Aut_Static_AR!$L$2:$L$118)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35</v>
      </c>
      <c r="F31" s="5">
        <f t="shared" si="0"/>
        <v>224</v>
      </c>
      <c r="G31" s="5">
        <f t="shared" si="0"/>
        <v>170</v>
      </c>
      <c r="H31" s="5">
        <f t="shared" si="0"/>
        <v>264</v>
      </c>
      <c r="I31" s="5">
        <f t="shared" si="0"/>
        <v>160</v>
      </c>
      <c r="J31" s="5">
        <f t="shared" si="0"/>
        <v>126</v>
      </c>
      <c r="K31" s="5">
        <f t="shared" si="0"/>
        <v>78</v>
      </c>
      <c r="L31" s="5">
        <f t="shared" si="0"/>
        <v>43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2109.5</v>
      </c>
      <c r="D32" s="5">
        <f t="shared" si="1"/>
        <v>1713.5</v>
      </c>
      <c r="E32" s="5">
        <f t="shared" si="1"/>
        <v>1585</v>
      </c>
      <c r="F32" s="5">
        <f t="shared" si="1"/>
        <v>1173</v>
      </c>
      <c r="G32" s="5">
        <f t="shared" si="1"/>
        <v>941</v>
      </c>
      <c r="H32" s="5">
        <f t="shared" si="1"/>
        <v>603</v>
      </c>
      <c r="I32" s="5">
        <f t="shared" si="1"/>
        <v>568.25</v>
      </c>
      <c r="J32" s="5">
        <f t="shared" si="1"/>
        <v>521</v>
      </c>
      <c r="K32" s="5">
        <f t="shared" si="1"/>
        <v>538</v>
      </c>
      <c r="L32" s="5">
        <f t="shared" si="1"/>
        <v>235.25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3884.5</v>
      </c>
      <c r="D33" s="5">
        <f t="shared" si="2"/>
        <v>3007.5</v>
      </c>
      <c r="E33" s="5">
        <f t="shared" si="2"/>
        <v>2534.5</v>
      </c>
      <c r="F33" s="5">
        <f t="shared" si="2"/>
        <v>2208</v>
      </c>
      <c r="G33" s="5">
        <f t="shared" si="2"/>
        <v>1663</v>
      </c>
      <c r="H33" s="5">
        <f t="shared" si="2"/>
        <v>1473</v>
      </c>
      <c r="I33" s="5">
        <f t="shared" si="2"/>
        <v>1486.75</v>
      </c>
      <c r="J33" s="5">
        <f t="shared" si="2"/>
        <v>1697</v>
      </c>
      <c r="K33" s="5">
        <f t="shared" si="2"/>
        <v>188</v>
      </c>
      <c r="L33" s="5">
        <f t="shared" si="2"/>
        <v>106.25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10066.5</v>
      </c>
      <c r="D35" s="5">
        <f t="shared" si="4"/>
        <v>8710</v>
      </c>
      <c r="E35" s="5">
        <f t="shared" si="4"/>
        <v>7312.5</v>
      </c>
      <c r="F35" s="5">
        <f t="shared" si="4"/>
        <v>5628</v>
      </c>
      <c r="G35" s="5">
        <f t="shared" si="4"/>
        <v>4144.5</v>
      </c>
      <c r="H35" s="5">
        <f t="shared" si="4"/>
        <v>3267</v>
      </c>
      <c r="I35" s="5">
        <f t="shared" si="4"/>
        <v>2943.5</v>
      </c>
      <c r="J35" s="5">
        <f t="shared" si="4"/>
        <v>2012.5</v>
      </c>
      <c r="K35" s="5">
        <f t="shared" si="4"/>
        <v>1185</v>
      </c>
      <c r="L35" s="5">
        <f t="shared" si="4"/>
        <v>613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66088.5</v>
      </c>
      <c r="D36" s="5">
        <f t="shared" si="5"/>
        <v>60473</v>
      </c>
      <c r="E36" s="5">
        <f t="shared" si="5"/>
        <v>54258</v>
      </c>
      <c r="F36" s="5">
        <f t="shared" si="5"/>
        <v>48301</v>
      </c>
      <c r="G36" s="5">
        <f t="shared" si="5"/>
        <v>42429.5</v>
      </c>
      <c r="H36" s="5">
        <f t="shared" si="5"/>
        <v>35552</v>
      </c>
      <c r="I36" s="5">
        <f t="shared" si="5"/>
        <v>27809.5</v>
      </c>
      <c r="J36" s="5">
        <f t="shared" si="5"/>
        <v>20413.5</v>
      </c>
      <c r="K36" s="5">
        <f t="shared" si="5"/>
        <v>4082</v>
      </c>
      <c r="L36" s="5">
        <f t="shared" si="5"/>
        <v>2081.5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2109.5</v>
      </c>
      <c r="D44" s="5">
        <f t="shared" si="12"/>
        <v>1713.5</v>
      </c>
      <c r="E44" s="5">
        <f t="shared" si="12"/>
        <v>1585</v>
      </c>
      <c r="F44" s="5">
        <f t="shared" si="12"/>
        <v>1173</v>
      </c>
      <c r="G44" s="5">
        <f t="shared" si="12"/>
        <v>941</v>
      </c>
      <c r="H44" s="5">
        <f t="shared" si="12"/>
        <v>603</v>
      </c>
      <c r="I44" s="5">
        <f t="shared" si="12"/>
        <v>568.25</v>
      </c>
      <c r="J44" s="5">
        <f t="shared" si="12"/>
        <v>521</v>
      </c>
      <c r="K44" s="5">
        <f t="shared" si="12"/>
        <v>538</v>
      </c>
      <c r="L44" s="5">
        <f t="shared" si="12"/>
        <v>235.25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13227.327102803738</v>
      </c>
      <c r="D45" s="5">
        <f t="shared" si="13"/>
        <v>11698.9898989899</v>
      </c>
      <c r="E45" s="5">
        <f t="shared" si="13"/>
        <v>10330.931818181818</v>
      </c>
      <c r="F45" s="5">
        <f t="shared" si="13"/>
        <v>9104.746666666666</v>
      </c>
      <c r="G45" s="5">
        <f t="shared" si="13"/>
        <v>7470.847457627118</v>
      </c>
      <c r="H45" s="5">
        <f t="shared" si="13"/>
        <v>6312.488888888889</v>
      </c>
      <c r="I45" s="5">
        <f t="shared" si="13"/>
        <v>5345.861111111111</v>
      </c>
      <c r="J45" s="5">
        <f t="shared" si="13"/>
        <v>4452.5625</v>
      </c>
      <c r="K45" s="5">
        <f t="shared" si="13"/>
        <v>1546</v>
      </c>
      <c r="L45" s="5">
        <f t="shared" si="13"/>
        <v>755.9166666666666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E1" sqref="E1:E16384"/>
    </sheetView>
  </sheetViews>
  <sheetFormatPr defaultColWidth="9.140625" defaultRowHeight="12.75"/>
  <sheetData>
    <row r="21" spans="3:13" ht="12.75">
      <c r="C21" s="7">
        <f>BottomPR_Dyn_AR!$B$1</f>
        <v>0</v>
      </c>
      <c r="D21" s="7">
        <f>BottomPR_Dyn_AR!$C$1</f>
        <v>0.1</v>
      </c>
      <c r="E21" s="7">
        <f>BottomPR_Dyn_AR!$D$1</f>
        <v>0.2</v>
      </c>
      <c r="F21" s="7">
        <f>BottomPR_Dyn_AR!$E$1</f>
        <v>0.3</v>
      </c>
      <c r="G21" s="7">
        <f>BottomPR_Dyn_AR!$F$1</f>
        <v>0.4</v>
      </c>
      <c r="H21" s="7">
        <f>BottomPR_Dyn_AR!$G$1</f>
        <v>0.5</v>
      </c>
      <c r="I21" s="7">
        <f>BottomPR_Dyn_AR!$H$1</f>
        <v>0.6</v>
      </c>
      <c r="J21" s="7">
        <f>BottomPR_Dyn_AR!$I$1</f>
        <v>0.7</v>
      </c>
      <c r="K21" s="7">
        <f>BottomPR_Dyn_AR!$J$1</f>
        <v>0.8</v>
      </c>
      <c r="L21" s="7">
        <f>BottomPR_Dyn_AR!$K$1</f>
        <v>0.9</v>
      </c>
      <c r="M21" s="7">
        <f>BottomPR_Dyn_AR!$L$1</f>
        <v>1</v>
      </c>
    </row>
    <row r="22" spans="1:13" ht="12.75">
      <c r="A22" s="5"/>
      <c r="B22" s="3" t="s">
        <v>1</v>
      </c>
      <c r="C22">
        <f>COUNT(BottomPR_Dyn_AR!$B$2:$B$118)</f>
        <v>76</v>
      </c>
      <c r="D22">
        <f>COUNT(BottomPR_Dyn_AR!$C$2:$C$118)</f>
        <v>63</v>
      </c>
      <c r="E22">
        <f>COUNT(BottomPR_Dyn_AR!$D$2:$D$118)</f>
        <v>51</v>
      </c>
      <c r="F22">
        <f>COUNT(BottomPR_Dyn_AR!$E$2:$E$118)</f>
        <v>48</v>
      </c>
      <c r="G22">
        <f>COUNT(BottomPR_Dyn_AR!$F$2:$F$118)</f>
        <v>39</v>
      </c>
      <c r="H22">
        <f>COUNT(BottomPR_Dyn_AR!$G$2:$G$118)</f>
        <v>24</v>
      </c>
      <c r="I22">
        <f>COUNT(BottomPR_Dyn_AR!$H$2:$H$118)</f>
        <v>20</v>
      </c>
      <c r="J22">
        <f>COUNT(BottomPR_Dyn_AR!$I$2:$I$118)</f>
        <v>12</v>
      </c>
      <c r="K22">
        <f>COUNT(BottomPR_Dyn_AR!$J$2:$J$118)</f>
        <v>8</v>
      </c>
      <c r="L22">
        <f>COUNT(BottomPR_Dyn_AR!$K$2:$K$118)</f>
        <v>3</v>
      </c>
      <c r="M22">
        <f>COUNT(BottomPR_Dyn_AR!$L$2:$L$118)</f>
        <v>0</v>
      </c>
    </row>
    <row r="23" spans="1:13" ht="12.75">
      <c r="A23" s="5">
        <f>MIN(C23:M23)</f>
        <v>0</v>
      </c>
      <c r="B23" s="3" t="s">
        <v>2</v>
      </c>
      <c r="C23">
        <f>MIN(BottomPR_Dyn_AR!$B$2:$B$118)</f>
        <v>1</v>
      </c>
      <c r="D23">
        <f>MIN(BottomPR_Dyn_AR!$C$2:$C$118)</f>
        <v>2</v>
      </c>
      <c r="E23">
        <f>MIN(BottomPR_Dyn_AR!$D$2:$D$118)</f>
        <v>2</v>
      </c>
      <c r="F23">
        <f>MIN(BottomPR_Dyn_AR!$E$2:$E$118)</f>
        <v>2</v>
      </c>
      <c r="G23">
        <f>MIN(BottomPR_Dyn_AR!$F$2:$F$118)</f>
        <v>1</v>
      </c>
      <c r="H23">
        <f>MIN(BottomPR_Dyn_AR!$G$2:$G$118)</f>
        <v>4</v>
      </c>
      <c r="I23">
        <f>MIN(BottomPR_Dyn_AR!$H$2:$H$118)</f>
        <v>3</v>
      </c>
      <c r="J23">
        <f>MIN(BottomPR_Dyn_AR!$I$2:$I$118)</f>
        <v>2</v>
      </c>
      <c r="K23">
        <f>MIN(BottomPR_Dyn_AR!$J$2:$J$118)</f>
        <v>1</v>
      </c>
      <c r="L23">
        <f>MIN(BottomPR_Dyn_AR!$K$2:$K$118)</f>
        <v>13</v>
      </c>
      <c r="M23">
        <f>MIN(BottomPR_Dyn_AR!$L$2:$L$118)</f>
        <v>0</v>
      </c>
    </row>
    <row r="24" spans="1:13" ht="12.75">
      <c r="A24" s="5"/>
      <c r="B24" s="6">
        <v>25</v>
      </c>
      <c r="C24">
        <f>PERCENTILE(BottomPR_Dyn_AR!$B$2:$B$118,$B24/100)</f>
        <v>119.75</v>
      </c>
      <c r="D24">
        <f>PERCENTILE(BottomPR_Dyn_AR!$C$2:$C$118,$B24/100)</f>
        <v>127</v>
      </c>
      <c r="E24">
        <f>PERCENTILE(BottomPR_Dyn_AR!$D$2:$D$118,$B24/100)</f>
        <v>124.5</v>
      </c>
      <c r="F24">
        <f>PERCENTILE(BottomPR_Dyn_AR!$E$2:$E$118,$B24/100)</f>
        <v>92.75</v>
      </c>
      <c r="G24">
        <f>PERCENTILE(BottomPR_Dyn_AR!$F$2:$F$118,$B24/100)</f>
        <v>84.5</v>
      </c>
      <c r="H24">
        <f>PERCENTILE(BottomPR_Dyn_AR!$G$2:$G$118,$B24/100)</f>
        <v>32.25</v>
      </c>
      <c r="I24">
        <f>PERCENTILE(BottomPR_Dyn_AR!$H$2:$H$118,$B24/100)</f>
        <v>21.25</v>
      </c>
      <c r="J24">
        <f>PERCENTILE(BottomPR_Dyn_AR!$I$2:$I$118,$B24/100)</f>
        <v>6.75</v>
      </c>
      <c r="K24">
        <f>PERCENTILE(BottomPR_Dyn_AR!$J$2:$J$118,$B24/100)</f>
        <v>19</v>
      </c>
      <c r="L24">
        <f>PERCENTILE(BottomPR_Dyn_AR!$K$2:$K$118,$B24/100)</f>
        <v>20</v>
      </c>
      <c r="M24" t="e">
        <f>PERCENTILE(BottomPR_Dyn_AR!$L$2:$L$118,$B24/100)</f>
        <v>#NUM!</v>
      </c>
    </row>
    <row r="25" spans="1:13" ht="12.75">
      <c r="A25" s="5">
        <f>A27-A23</f>
        <v>4748</v>
      </c>
      <c r="B25" s="3" t="s">
        <v>3</v>
      </c>
      <c r="C25">
        <f>MEDIAN(BottomPR_Dyn_AR!$B$2:$B$118)</f>
        <v>324</v>
      </c>
      <c r="D25">
        <f>MEDIAN(BottomPR_Dyn_AR!$C$2:$C$118)</f>
        <v>293</v>
      </c>
      <c r="E25">
        <f>MEDIAN(BottomPR_Dyn_AR!$D$2:$D$118)</f>
        <v>246</v>
      </c>
      <c r="F25">
        <f>MEDIAN(BottomPR_Dyn_AR!$E$2:$E$118)</f>
        <v>207.5</v>
      </c>
      <c r="G25">
        <f>MEDIAN(BottomPR_Dyn_AR!$F$2:$F$118)</f>
        <v>224</v>
      </c>
      <c r="H25">
        <f>MEDIAN(BottomPR_Dyn_AR!$G$2:$G$118)</f>
        <v>190</v>
      </c>
      <c r="I25">
        <f>MEDIAN(BottomPR_Dyn_AR!$H$2:$H$118)</f>
        <v>152</v>
      </c>
      <c r="J25">
        <f>MEDIAN(BottomPR_Dyn_AR!$I$2:$I$118)</f>
        <v>76</v>
      </c>
      <c r="K25">
        <f>MEDIAN(BottomPR_Dyn_AR!$J$2:$J$118)</f>
        <v>79.5</v>
      </c>
      <c r="L25">
        <f>MEDIAN(BottomPR_Dyn_AR!$K$2:$K$118)</f>
        <v>27</v>
      </c>
      <c r="M25" t="e">
        <f>MEDIAN(BottomPR_Dyn_AR!$L$2:$L$118)</f>
        <v>#NUM!</v>
      </c>
    </row>
    <row r="26" spans="1:13" ht="12.75">
      <c r="A26" s="5"/>
      <c r="B26" s="6">
        <v>75</v>
      </c>
      <c r="C26">
        <f>PERCENTILE(BottomPR_Dyn_AR!$B$2:$B$118,$B26/100)</f>
        <v>623.25</v>
      </c>
      <c r="D26">
        <f>PERCENTILE(BottomPR_Dyn_AR!$C$2:$C$118,$B26/100)</f>
        <v>543.5</v>
      </c>
      <c r="E26">
        <f>PERCENTILE(BottomPR_Dyn_AR!$D$2:$D$118,$B26/100)</f>
        <v>480.5</v>
      </c>
      <c r="F26">
        <f>PERCENTILE(BottomPR_Dyn_AR!$E$2:$E$118,$B26/100)</f>
        <v>465.75</v>
      </c>
      <c r="G26">
        <f>PERCENTILE(BottomPR_Dyn_AR!$F$2:$F$118,$B26/100)</f>
        <v>493.5</v>
      </c>
      <c r="H26">
        <f>PERCENTILE(BottomPR_Dyn_AR!$G$2:$G$118,$B26/100)</f>
        <v>443.5</v>
      </c>
      <c r="I26">
        <f>PERCENTILE(BottomPR_Dyn_AR!$H$2:$H$118,$B26/100)</f>
        <v>393.5</v>
      </c>
      <c r="J26">
        <f>PERCENTILE(BottomPR_Dyn_AR!$I$2:$I$118,$B26/100)</f>
        <v>253.5</v>
      </c>
      <c r="K26">
        <f>PERCENTILE(BottomPR_Dyn_AR!$J$2:$J$118,$B26/100)</f>
        <v>207</v>
      </c>
      <c r="L26">
        <f>PERCENTILE(BottomPR_Dyn_AR!$K$2:$K$118,$B26/100)</f>
        <v>235</v>
      </c>
      <c r="M26" t="e">
        <f>PERCENTILE(BottomPR_Dyn_AR!$L$2:$L$118,$B26/100)</f>
        <v>#NUM!</v>
      </c>
    </row>
    <row r="27" spans="1:13" ht="12.75">
      <c r="A27" s="5">
        <f>MAX(C27:M27)</f>
        <v>4748</v>
      </c>
      <c r="B27" s="3" t="s">
        <v>4</v>
      </c>
      <c r="C27">
        <f>MAX(BottomPR_Dyn_AR!$B$2:$B$118)</f>
        <v>4748</v>
      </c>
      <c r="D27">
        <f>MAX(BottomPR_Dyn_AR!$C$2:$C$118)</f>
        <v>4267</v>
      </c>
      <c r="E27">
        <f>MAX(BottomPR_Dyn_AR!$D$2:$D$118)</f>
        <v>3791</v>
      </c>
      <c r="F27">
        <f>MAX(BottomPR_Dyn_AR!$E$2:$E$118)</f>
        <v>3311</v>
      </c>
      <c r="G27">
        <f>MAX(BottomPR_Dyn_AR!$F$2:$F$118)</f>
        <v>2732</v>
      </c>
      <c r="H27">
        <f>MAX(BottomPR_Dyn_AR!$G$2:$G$118)</f>
        <v>2260</v>
      </c>
      <c r="I27">
        <f>MAX(BottomPR_Dyn_AR!$H$2:$H$118)</f>
        <v>1808</v>
      </c>
      <c r="J27">
        <f>MAX(BottomPR_Dyn_AR!$I$2:$I$118)</f>
        <v>1367</v>
      </c>
      <c r="K27">
        <f>MAX(BottomPR_Dyn_AR!$J$2:$J$118)</f>
        <v>899</v>
      </c>
      <c r="L27">
        <f>MAX(BottomPR_Dyn_AR!$K$2:$K$118)</f>
        <v>443</v>
      </c>
      <c r="M27">
        <f>MAX(BottomPR_Dyn_AR!$L$2:$L$118)</f>
        <v>0</v>
      </c>
    </row>
    <row r="28" spans="1:13" ht="12.75">
      <c r="A28" s="5"/>
      <c r="B28" s="3" t="s">
        <v>5</v>
      </c>
      <c r="C28">
        <f>AVERAGE(BottomPR_Dyn_AR!$B$2:$B$118)</f>
        <v>711.2368421052631</v>
      </c>
      <c r="D28">
        <f>AVERAGE(BottomPR_Dyn_AR!$C$2:$C$118)</f>
        <v>692.8571428571429</v>
      </c>
      <c r="E28">
        <f>AVERAGE(BottomPR_Dyn_AR!$D$2:$D$118)</f>
        <v>627.0588235294117</v>
      </c>
      <c r="F28">
        <f>AVERAGE(BottomPR_Dyn_AR!$E$2:$E$118)</f>
        <v>560.625</v>
      </c>
      <c r="G28">
        <f>AVERAGE(BottomPR_Dyn_AR!$F$2:$F$118)</f>
        <v>490.61538461538464</v>
      </c>
      <c r="H28">
        <f>AVERAGE(BottomPR_Dyn_AR!$G$2:$G$118)</f>
        <v>465.9583333333333</v>
      </c>
      <c r="I28">
        <f>AVERAGE(BottomPR_Dyn_AR!$H$2:$H$118)</f>
        <v>413.35</v>
      </c>
      <c r="J28">
        <f>AVERAGE(BottomPR_Dyn_AR!$I$2:$I$118)</f>
        <v>212.16666666666666</v>
      </c>
      <c r="K28">
        <f>AVERAGE(BottomPR_Dyn_AR!$J$2:$J$118)</f>
        <v>189.125</v>
      </c>
      <c r="L28">
        <f>AVERAGE(BottomPR_Dyn_AR!$K$2:$K$118)</f>
        <v>161</v>
      </c>
      <c r="M28" t="e">
        <f>AVERAGE(BottomPR_Dyn_AR!$L$2:$L$118)</f>
        <v>#DIV/0!</v>
      </c>
    </row>
    <row r="29" spans="1:13" ht="12.75">
      <c r="A29" s="5"/>
      <c r="B29" s="3" t="s">
        <v>6</v>
      </c>
      <c r="C29">
        <f>STDEV(BottomPR_Dyn_AR!$B$2:$B$118)</f>
        <v>1119.6472881334378</v>
      </c>
      <c r="D29">
        <f>STDEV(BottomPR_Dyn_AR!$C$2:$C$118)</f>
        <v>1087.1894196051499</v>
      </c>
      <c r="E29">
        <f>STDEV(BottomPR_Dyn_AR!$D$2:$D$118)</f>
        <v>1011.2529537512304</v>
      </c>
      <c r="F29">
        <f>STDEV(BottomPR_Dyn_AR!$E$2:$E$118)</f>
        <v>907.5171090351351</v>
      </c>
      <c r="G29">
        <f>STDEV(BottomPR_Dyn_AR!$F$2:$F$118)</f>
        <v>750.7942676850057</v>
      </c>
      <c r="H29">
        <f>STDEV(BottomPR_Dyn_AR!$G$2:$G$118)</f>
        <v>720.9663490408379</v>
      </c>
      <c r="I29">
        <f>STDEV(BottomPR_Dyn_AR!$H$2:$H$118)</f>
        <v>623.0797258271546</v>
      </c>
      <c r="J29">
        <f>STDEV(BottomPR_Dyn_AR!$I$2:$I$118)</f>
        <v>382.78805750662724</v>
      </c>
      <c r="K29">
        <f>STDEV(BottomPR_Dyn_AR!$J$2:$J$118)</f>
        <v>298.7628957168926</v>
      </c>
      <c r="L29">
        <f>STDEV(BottomPR_Dyn_AR!$K$2:$K$118)</f>
        <v>244.31946299875497</v>
      </c>
      <c r="M29" t="e">
        <f>STDEV(BottomPR_Dyn_AR!$L$2:$L$118)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2</v>
      </c>
      <c r="E31" s="5">
        <f t="shared" si="0"/>
        <v>2</v>
      </c>
      <c r="F31" s="5">
        <f t="shared" si="0"/>
        <v>2</v>
      </c>
      <c r="G31" s="5">
        <f t="shared" si="0"/>
        <v>1</v>
      </c>
      <c r="H31" s="5">
        <f t="shared" si="0"/>
        <v>4</v>
      </c>
      <c r="I31" s="5">
        <f t="shared" si="0"/>
        <v>3</v>
      </c>
      <c r="J31" s="5">
        <f t="shared" si="0"/>
        <v>2</v>
      </c>
      <c r="K31" s="5">
        <f t="shared" si="0"/>
        <v>1</v>
      </c>
      <c r="L31" s="5">
        <f t="shared" si="0"/>
        <v>13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118.75</v>
      </c>
      <c r="D32" s="5">
        <f t="shared" si="1"/>
        <v>125</v>
      </c>
      <c r="E32" s="5">
        <f t="shared" si="1"/>
        <v>122.5</v>
      </c>
      <c r="F32" s="5">
        <f t="shared" si="1"/>
        <v>90.75</v>
      </c>
      <c r="G32" s="5">
        <f t="shared" si="1"/>
        <v>83.5</v>
      </c>
      <c r="H32" s="5">
        <f t="shared" si="1"/>
        <v>28.25</v>
      </c>
      <c r="I32" s="5">
        <f t="shared" si="1"/>
        <v>18.25</v>
      </c>
      <c r="J32" s="5">
        <f t="shared" si="1"/>
        <v>4.75</v>
      </c>
      <c r="K32" s="5">
        <f t="shared" si="1"/>
        <v>18</v>
      </c>
      <c r="L32" s="5">
        <f t="shared" si="1"/>
        <v>7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204.25</v>
      </c>
      <c r="D33" s="5">
        <f t="shared" si="2"/>
        <v>166</v>
      </c>
      <c r="E33" s="5">
        <f t="shared" si="2"/>
        <v>121.5</v>
      </c>
      <c r="F33" s="5">
        <f t="shared" si="2"/>
        <v>114.75</v>
      </c>
      <c r="G33" s="5">
        <f t="shared" si="2"/>
        <v>139.5</v>
      </c>
      <c r="H33" s="5">
        <f t="shared" si="2"/>
        <v>157.75</v>
      </c>
      <c r="I33" s="5">
        <f t="shared" si="2"/>
        <v>130.75</v>
      </c>
      <c r="J33" s="5">
        <f t="shared" si="2"/>
        <v>69.25</v>
      </c>
      <c r="K33" s="5">
        <f t="shared" si="2"/>
        <v>60.5</v>
      </c>
      <c r="L33" s="5">
        <f t="shared" si="2"/>
        <v>7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299.25</v>
      </c>
      <c r="D35" s="5">
        <f t="shared" si="4"/>
        <v>250.5</v>
      </c>
      <c r="E35" s="5">
        <f t="shared" si="4"/>
        <v>234.5</v>
      </c>
      <c r="F35" s="5">
        <f t="shared" si="4"/>
        <v>258.25</v>
      </c>
      <c r="G35" s="5">
        <f t="shared" si="4"/>
        <v>269.5</v>
      </c>
      <c r="H35" s="5">
        <f t="shared" si="4"/>
        <v>253.5</v>
      </c>
      <c r="I35" s="5">
        <f t="shared" si="4"/>
        <v>241.5</v>
      </c>
      <c r="J35" s="5">
        <f t="shared" si="4"/>
        <v>177.5</v>
      </c>
      <c r="K35" s="5">
        <f t="shared" si="4"/>
        <v>127.5</v>
      </c>
      <c r="L35" s="5">
        <f t="shared" si="4"/>
        <v>208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4124.75</v>
      </c>
      <c r="D36" s="5">
        <f t="shared" si="5"/>
        <v>3723.5</v>
      </c>
      <c r="E36" s="5">
        <f t="shared" si="5"/>
        <v>3310.5</v>
      </c>
      <c r="F36" s="5">
        <f t="shared" si="5"/>
        <v>2845.25</v>
      </c>
      <c r="G36" s="5">
        <f t="shared" si="5"/>
        <v>2238.5</v>
      </c>
      <c r="H36" s="5">
        <f t="shared" si="5"/>
        <v>1816.5</v>
      </c>
      <c r="I36" s="5">
        <f t="shared" si="5"/>
        <v>1414.5</v>
      </c>
      <c r="J36" s="5">
        <f t="shared" si="5"/>
        <v>1113.5</v>
      </c>
      <c r="K36" s="5">
        <f t="shared" si="5"/>
        <v>692</v>
      </c>
      <c r="L36" s="5">
        <f t="shared" si="5"/>
        <v>208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118.75</v>
      </c>
      <c r="D44" s="5">
        <f t="shared" si="12"/>
        <v>125</v>
      </c>
      <c r="E44" s="5">
        <f t="shared" si="12"/>
        <v>122.5</v>
      </c>
      <c r="F44" s="5">
        <f t="shared" si="12"/>
        <v>90.75</v>
      </c>
      <c r="G44" s="5">
        <f t="shared" si="12"/>
        <v>83.5</v>
      </c>
      <c r="H44" s="5">
        <f t="shared" si="12"/>
        <v>28.25</v>
      </c>
      <c r="I44" s="5">
        <f t="shared" si="12"/>
        <v>18.25</v>
      </c>
      <c r="J44" s="5">
        <f t="shared" si="12"/>
        <v>4.75</v>
      </c>
      <c r="K44" s="5">
        <f t="shared" si="12"/>
        <v>18</v>
      </c>
      <c r="L44" s="5">
        <f t="shared" si="12"/>
        <v>7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711.2368421052631</v>
      </c>
      <c r="D45" s="5">
        <f t="shared" si="13"/>
        <v>692.8571428571429</v>
      </c>
      <c r="E45" s="5">
        <f t="shared" si="13"/>
        <v>627.0588235294117</v>
      </c>
      <c r="F45" s="5">
        <f t="shared" si="13"/>
        <v>560.625</v>
      </c>
      <c r="G45" s="5">
        <f t="shared" si="13"/>
        <v>490.61538461538464</v>
      </c>
      <c r="H45" s="5">
        <f t="shared" si="13"/>
        <v>465.9583333333333</v>
      </c>
      <c r="I45" s="5">
        <f t="shared" si="13"/>
        <v>413.35</v>
      </c>
      <c r="J45" s="5">
        <f t="shared" si="13"/>
        <v>212.16666666666666</v>
      </c>
      <c r="K45" s="5">
        <f t="shared" si="13"/>
        <v>189.125</v>
      </c>
      <c r="L45" s="5">
        <f t="shared" si="13"/>
        <v>161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AG30" sqref="AG30"/>
    </sheetView>
  </sheetViews>
  <sheetFormatPr defaultColWidth="9.140625" defaultRowHeight="12.75"/>
  <sheetData>
    <row r="21" spans="3:13" ht="12.75">
      <c r="C21" s="7">
        <f>TopHITS_Aut_Static_BR!$B$1</f>
        <v>0</v>
      </c>
      <c r="D21" s="7">
        <f>TopHITS_Aut_Static_BR!$C$1</f>
        <v>0.1</v>
      </c>
      <c r="E21" s="7">
        <f>TopHITS_Aut_Static_BR!$D$1</f>
        <v>0.2</v>
      </c>
      <c r="F21" s="7">
        <f>TopHITS_Aut_Static_BR!$E$1</f>
        <v>0.3</v>
      </c>
      <c r="G21" s="7">
        <f>TopHITS_Aut_Static_BR!$F$1</f>
        <v>0.4</v>
      </c>
      <c r="H21" s="7">
        <f>TopHITS_Aut_Static_BR!$G$1</f>
        <v>0.5</v>
      </c>
      <c r="I21" s="7">
        <f>TopHITS_Aut_Static_BR!$H$1</f>
        <v>0.6</v>
      </c>
      <c r="J21" s="7">
        <f>TopHITS_Aut_Static_BR!$I$1</f>
        <v>0.7</v>
      </c>
      <c r="K21" s="7">
        <f>TopHITS_Aut_Static_BR!$J$1</f>
        <v>0.8</v>
      </c>
      <c r="L21" s="7">
        <f>TopHITS_Aut_Static_BR!$K$1</f>
        <v>0.9</v>
      </c>
      <c r="M21" s="7">
        <f>TopHITS_Aut_Static_BR!$L$1</f>
        <v>1</v>
      </c>
    </row>
    <row r="22" spans="1:13" ht="12.75">
      <c r="A22" s="5"/>
      <c r="B22" s="3" t="s">
        <v>1</v>
      </c>
      <c r="C22">
        <f>COUNT(TopHITS_Aut_Static_BR!$B$2:$B$114)</f>
        <v>42</v>
      </c>
      <c r="D22">
        <f>COUNT(TopHITS_Aut_Static_BR!$C$2:$C$114)</f>
        <v>40</v>
      </c>
      <c r="E22">
        <f>COUNT(TopHITS_Aut_Static_BR!$D$2:$D$114)</f>
        <v>34</v>
      </c>
      <c r="F22">
        <f>COUNT(TopHITS_Aut_Static_BR!$E$2:$E$114)</f>
        <v>33</v>
      </c>
      <c r="G22">
        <f>COUNT(TopHITS_Aut_Static_BR!$F$2:$F$114)</f>
        <v>26</v>
      </c>
      <c r="H22">
        <f>COUNT(TopHITS_Aut_Static_BR!$G$2:$G$114)</f>
        <v>22</v>
      </c>
      <c r="I22">
        <f>COUNT(TopHITS_Aut_Static_BR!$H$2:$H$114)</f>
        <v>20</v>
      </c>
      <c r="J22">
        <f>COUNT(TopHITS_Aut_Static_BR!$I$2:$I$114)</f>
        <v>18</v>
      </c>
      <c r="K22">
        <f>COUNT(TopHITS_Aut_Static_BR!$J$2:$J$114)</f>
        <v>9</v>
      </c>
      <c r="L22">
        <f>COUNT(TopHITS_Aut_Static_BR!$K$2:$K$114)</f>
        <v>8</v>
      </c>
      <c r="M22">
        <f>COUNT(TopHITS_Aut_Static_BR!$L$2:$L$114)</f>
        <v>0</v>
      </c>
    </row>
    <row r="23" spans="1:13" ht="12.75">
      <c r="A23" s="5">
        <f>MIN(C23:M23)</f>
        <v>0</v>
      </c>
      <c r="B23" s="3" t="s">
        <v>2</v>
      </c>
      <c r="C23">
        <f>MIN(TopHITS_Aut_Static_BR!$B$2:$B$114)</f>
        <v>1</v>
      </c>
      <c r="D23">
        <f>MIN(TopHITS_Aut_Static_BR!$C$2:$C$114)</f>
        <v>1</v>
      </c>
      <c r="E23">
        <f>MIN(TopHITS_Aut_Static_BR!$D$2:$D$114)</f>
        <v>35</v>
      </c>
      <c r="F23">
        <f>MIN(TopHITS_Aut_Static_BR!$E$2:$E$114)</f>
        <v>224</v>
      </c>
      <c r="G23">
        <f>MIN(TopHITS_Aut_Static_BR!$F$2:$F$114)</f>
        <v>170</v>
      </c>
      <c r="H23">
        <f>MIN(TopHITS_Aut_Static_BR!$G$2:$G$114)</f>
        <v>264</v>
      </c>
      <c r="I23">
        <f>MIN(TopHITS_Aut_Static_BR!$H$2:$H$114)</f>
        <v>160</v>
      </c>
      <c r="J23">
        <f>MIN(TopHITS_Aut_Static_BR!$I$2:$I$114)</f>
        <v>126</v>
      </c>
      <c r="K23">
        <f>MIN(TopHITS_Aut_Static_BR!$J$2:$J$114)</f>
        <v>78</v>
      </c>
      <c r="L23">
        <f>MIN(TopHITS_Aut_Static_BR!$K$2:$K$114)</f>
        <v>43</v>
      </c>
      <c r="M23">
        <f>MIN(TopHITS_Aut_Static_BR!$L$2:$L$114)</f>
        <v>0</v>
      </c>
    </row>
    <row r="24" spans="1:13" ht="12.75">
      <c r="A24" s="5"/>
      <c r="B24" s="6">
        <v>25</v>
      </c>
      <c r="C24">
        <f>PERCENTILE(TopHITS_Aut_Static_BR!$B$2:$B$114,$B24/100)</f>
        <v>789.75</v>
      </c>
      <c r="D24">
        <f>PERCENTILE(TopHITS_Aut_Static_BR!$C$2:$C$114,$B24/100)</f>
        <v>707</v>
      </c>
      <c r="E24">
        <f>PERCENTILE(TopHITS_Aut_Static_BR!$D$2:$D$114,$B24/100)</f>
        <v>849.75</v>
      </c>
      <c r="F24">
        <f>PERCENTILE(TopHITS_Aut_Static_BR!$E$2:$E$114,$B24/100)</f>
        <v>747</v>
      </c>
      <c r="G24">
        <f>PERCENTILE(TopHITS_Aut_Static_BR!$F$2:$F$114,$B24/100)</f>
        <v>688.5</v>
      </c>
      <c r="H24">
        <f>PERCENTILE(TopHITS_Aut_Static_BR!$G$2:$G$114,$B24/100)</f>
        <v>456.5</v>
      </c>
      <c r="I24">
        <f>PERCENTILE(TopHITS_Aut_Static_BR!$H$2:$H$114,$B24/100)</f>
        <v>451.25</v>
      </c>
      <c r="J24">
        <f>PERCENTILE(TopHITS_Aut_Static_BR!$I$2:$I$114,$B24/100)</f>
        <v>360.5</v>
      </c>
      <c r="K24">
        <f>PERCENTILE(TopHITS_Aut_Static_BR!$J$2:$J$114,$B24/100)</f>
        <v>422</v>
      </c>
      <c r="L24">
        <f>PERCENTILE(TopHITS_Aut_Static_BR!$K$2:$K$114,$B24/100)</f>
        <v>241</v>
      </c>
      <c r="M24" t="e">
        <f>PERCENTILE(TopHITS_Aut_Static_BR!$L$2:$L$114,$B24/100)</f>
        <v>#NUM!</v>
      </c>
    </row>
    <row r="25" spans="1:13" ht="12.75">
      <c r="A25" s="5">
        <f>A27-A23</f>
        <v>78047</v>
      </c>
      <c r="B25" s="3" t="s">
        <v>3</v>
      </c>
      <c r="C25">
        <f>MEDIAN(TopHITS_Aut_Static_BR!$B$2:$B$114)</f>
        <v>2348</v>
      </c>
      <c r="D25">
        <f>MEDIAN(TopHITS_Aut_Static_BR!$C$2:$C$114)</f>
        <v>1833</v>
      </c>
      <c r="E25">
        <f>MEDIAN(TopHITS_Aut_Static_BR!$D$2:$D$114)</f>
        <v>1659</v>
      </c>
      <c r="F25">
        <f>MEDIAN(TopHITS_Aut_Static_BR!$E$2:$E$114)</f>
        <v>1719</v>
      </c>
      <c r="G25">
        <f>MEDIAN(TopHITS_Aut_Static_BR!$F$2:$F$114)</f>
        <v>1297.5</v>
      </c>
      <c r="H25">
        <f>MEDIAN(TopHITS_Aut_Static_BR!$G$2:$G$114)</f>
        <v>1065</v>
      </c>
      <c r="I25">
        <f>MEDIAN(TopHITS_Aut_Static_BR!$H$2:$H$114)</f>
        <v>922</v>
      </c>
      <c r="J25">
        <f>MEDIAN(TopHITS_Aut_Static_BR!$I$2:$I$114)</f>
        <v>998.5</v>
      </c>
      <c r="K25">
        <f>MEDIAN(TopHITS_Aut_Static_BR!$J$2:$J$114)</f>
        <v>741</v>
      </c>
      <c r="L25">
        <f>MEDIAN(TopHITS_Aut_Static_BR!$K$2:$K$114)</f>
        <v>371</v>
      </c>
      <c r="M25" t="e">
        <f>MEDIAN(TopHITS_Aut_Static_BR!$L$2:$L$114)</f>
        <v>#NUM!</v>
      </c>
    </row>
    <row r="26" spans="1:13" ht="12.75">
      <c r="A26" s="5"/>
      <c r="B26" s="6">
        <v>75</v>
      </c>
      <c r="C26">
        <f>PERCENTILE(TopHITS_Aut_Static_BR!$B$2:$B$114,$B26/100)</f>
        <v>7049.25</v>
      </c>
      <c r="D26">
        <f>PERCENTILE(TopHITS_Aut_Static_BR!$C$2:$C$114,$B26/100)</f>
        <v>6482.5</v>
      </c>
      <c r="E26">
        <f>PERCENTILE(TopHITS_Aut_Static_BR!$D$2:$D$114,$B26/100)</f>
        <v>6675.75</v>
      </c>
      <c r="F26">
        <f>PERCENTILE(TopHITS_Aut_Static_BR!$E$2:$E$114,$B26/100)</f>
        <v>4819</v>
      </c>
      <c r="G26">
        <f>PERCENTILE(TopHITS_Aut_Static_BR!$F$2:$F$114,$B26/100)</f>
        <v>4551.5</v>
      </c>
      <c r="H26">
        <f>PERCENTILE(TopHITS_Aut_Static_BR!$G$2:$G$114,$B26/100)</f>
        <v>3049.25</v>
      </c>
      <c r="I26">
        <f>PERCENTILE(TopHITS_Aut_Static_BR!$H$2:$H$114,$B26/100)</f>
        <v>1849.25</v>
      </c>
      <c r="J26">
        <f>PERCENTILE(TopHITS_Aut_Static_BR!$I$2:$I$114,$B26/100)</f>
        <v>1519.25</v>
      </c>
      <c r="K26">
        <f>PERCENTILE(TopHITS_Aut_Static_BR!$J$2:$J$114,$B26/100)</f>
        <v>796</v>
      </c>
      <c r="L26">
        <f>PERCENTILE(TopHITS_Aut_Static_BR!$K$2:$K$114,$B26/100)</f>
        <v>554.25</v>
      </c>
      <c r="M26" t="e">
        <f>PERCENTILE(TopHITS_Aut_Static_BR!$L$2:$L$114,$B26/100)</f>
        <v>#NUM!</v>
      </c>
    </row>
    <row r="27" spans="1:13" ht="12.75">
      <c r="A27" s="5">
        <f>MAX(C27:M27)</f>
        <v>78047</v>
      </c>
      <c r="B27" s="3" t="s">
        <v>4</v>
      </c>
      <c r="C27">
        <f>MAX(TopHITS_Aut_Static_BR!$B$2:$B$114)</f>
        <v>78047</v>
      </c>
      <c r="D27">
        <f>MAX(TopHITS_Aut_Static_BR!$C$2:$C$114)</f>
        <v>70100</v>
      </c>
      <c r="E27">
        <f>MAX(TopHITS_Aut_Static_BR!$D$2:$D$114)</f>
        <v>40154</v>
      </c>
      <c r="F27">
        <f>MAX(TopHITS_Aut_Static_BR!$E$2:$E$114)</f>
        <v>34598</v>
      </c>
      <c r="G27">
        <f>MAX(TopHITS_Aut_Static_BR!$F$2:$F$114)</f>
        <v>26740</v>
      </c>
      <c r="H27">
        <f>MAX(TopHITS_Aut_Static_BR!$G$2:$G$114)</f>
        <v>20923</v>
      </c>
      <c r="I27">
        <f>MAX(TopHITS_Aut_Static_BR!$H$2:$H$114)</f>
        <v>16851</v>
      </c>
      <c r="J27">
        <f>MAX(TopHITS_Aut_Static_BR!$I$2:$I$114)</f>
        <v>12502</v>
      </c>
      <c r="K27">
        <f>MAX(TopHITS_Aut_Static_BR!$J$2:$J$114)</f>
        <v>1040</v>
      </c>
      <c r="L27">
        <f>MAX(TopHITS_Aut_Static_BR!$K$2:$K$114)</f>
        <v>3079</v>
      </c>
      <c r="M27">
        <f>MAX(TopHITS_Aut_Static_BR!$L$2:$L$114)</f>
        <v>0</v>
      </c>
    </row>
    <row r="28" spans="1:13" ht="12.75">
      <c r="A28" s="5"/>
      <c r="B28" s="3" t="s">
        <v>5</v>
      </c>
      <c r="C28">
        <f>AVERAGE(TopHITS_Aut_Static_BR!$B$2:$B$114)</f>
        <v>9740.595238095239</v>
      </c>
      <c r="D28">
        <f>AVERAGE(TopHITS_Aut_Static_BR!$C$2:$C$114)</f>
        <v>8830.825</v>
      </c>
      <c r="E28">
        <f>AVERAGE(TopHITS_Aut_Static_BR!$D$2:$D$114)</f>
        <v>8060.794117647059</v>
      </c>
      <c r="F28">
        <f>AVERAGE(TopHITS_Aut_Static_BR!$E$2:$E$114)</f>
        <v>7015.757575757576</v>
      </c>
      <c r="G28">
        <f>AVERAGE(TopHITS_Aut_Static_BR!$F$2:$F$114)</f>
        <v>5641.2692307692305</v>
      </c>
      <c r="H28">
        <f>AVERAGE(TopHITS_Aut_Static_BR!$G$2:$G$114)</f>
        <v>4320.363636363636</v>
      </c>
      <c r="I28">
        <f>AVERAGE(TopHITS_Aut_Static_BR!$H$2:$H$114)</f>
        <v>3649</v>
      </c>
      <c r="J28">
        <f>AVERAGE(TopHITS_Aut_Static_BR!$I$2:$I$114)</f>
        <v>3015.9444444444443</v>
      </c>
      <c r="K28">
        <f>AVERAGE(TopHITS_Aut_Static_BR!$J$2:$J$114)</f>
        <v>600.4444444444445</v>
      </c>
      <c r="L28">
        <f>AVERAGE(TopHITS_Aut_Static_BR!$K$2:$K$114)</f>
        <v>706.375</v>
      </c>
      <c r="M28" t="e">
        <f>AVERAGE(TopHITS_Aut_Static_BR!$L$2:$L$114)</f>
        <v>#DIV/0!</v>
      </c>
    </row>
    <row r="29" spans="1:13" ht="12.75">
      <c r="A29" s="5"/>
      <c r="B29" s="3" t="s">
        <v>6</v>
      </c>
      <c r="C29">
        <f>STDEV(TopHITS_Aut_Static_BR!$B$2:$B$114)</f>
        <v>16427.457245839334</v>
      </c>
      <c r="D29">
        <f>STDEV(TopHITS_Aut_Static_BR!$C$2:$C$114)</f>
        <v>15064.468211890231</v>
      </c>
      <c r="E29">
        <f>STDEV(TopHITS_Aut_Static_BR!$D$2:$D$114)</f>
        <v>12050.504978176445</v>
      </c>
      <c r="F29">
        <f>STDEV(TopHITS_Aut_Static_BR!$E$2:$E$114)</f>
        <v>10653.317432349133</v>
      </c>
      <c r="G29">
        <f>STDEV(TopHITS_Aut_Static_BR!$F$2:$F$114)</f>
        <v>8814.13733297907</v>
      </c>
      <c r="H29">
        <f>STDEV(TopHITS_Aut_Static_BR!$G$2:$G$114)</f>
        <v>6935.696041188481</v>
      </c>
      <c r="I29">
        <f>STDEV(TopHITS_Aut_Static_BR!$H$2:$H$114)</f>
        <v>5811.2561917640305</v>
      </c>
      <c r="J29">
        <f>STDEV(TopHITS_Aut_Static_BR!$I$2:$I$114)</f>
        <v>4511.851276129179</v>
      </c>
      <c r="K29">
        <f>STDEV(TopHITS_Aut_Static_BR!$J$2:$J$114)</f>
        <v>322.0970781888245</v>
      </c>
      <c r="L29">
        <f>STDEV(TopHITS_Aut_Static_BR!$K$2:$K$114)</f>
        <v>1006.1932415225787</v>
      </c>
      <c r="M29" t="e">
        <f>STDEV(TopHITS_Aut_Static_BR!$L$2:$L$114)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35</v>
      </c>
      <c r="F31" s="5">
        <f t="shared" si="0"/>
        <v>224</v>
      </c>
      <c r="G31" s="5">
        <f t="shared" si="0"/>
        <v>170</v>
      </c>
      <c r="H31" s="5">
        <f t="shared" si="0"/>
        <v>264</v>
      </c>
      <c r="I31" s="5">
        <f t="shared" si="0"/>
        <v>160</v>
      </c>
      <c r="J31" s="5">
        <f t="shared" si="0"/>
        <v>126</v>
      </c>
      <c r="K31" s="5">
        <f t="shared" si="0"/>
        <v>78</v>
      </c>
      <c r="L31" s="5">
        <f t="shared" si="0"/>
        <v>43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788.75</v>
      </c>
      <c r="D32" s="5">
        <f t="shared" si="1"/>
        <v>706</v>
      </c>
      <c r="E32" s="5">
        <f t="shared" si="1"/>
        <v>814.75</v>
      </c>
      <c r="F32" s="5">
        <f t="shared" si="1"/>
        <v>523</v>
      </c>
      <c r="G32" s="5">
        <f t="shared" si="1"/>
        <v>518.5</v>
      </c>
      <c r="H32" s="5">
        <f t="shared" si="1"/>
        <v>192.5</v>
      </c>
      <c r="I32" s="5">
        <f t="shared" si="1"/>
        <v>291.25</v>
      </c>
      <c r="J32" s="5">
        <f t="shared" si="1"/>
        <v>234.5</v>
      </c>
      <c r="K32" s="5">
        <f t="shared" si="1"/>
        <v>344</v>
      </c>
      <c r="L32" s="5">
        <f t="shared" si="1"/>
        <v>198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1558.25</v>
      </c>
      <c r="D33" s="5">
        <f t="shared" si="2"/>
        <v>1126</v>
      </c>
      <c r="E33" s="5">
        <f t="shared" si="2"/>
        <v>809.25</v>
      </c>
      <c r="F33" s="5">
        <f t="shared" si="2"/>
        <v>972</v>
      </c>
      <c r="G33" s="5">
        <f t="shared" si="2"/>
        <v>609</v>
      </c>
      <c r="H33" s="5">
        <f t="shared" si="2"/>
        <v>608.5</v>
      </c>
      <c r="I33" s="5">
        <f t="shared" si="2"/>
        <v>470.75</v>
      </c>
      <c r="J33" s="5">
        <f t="shared" si="2"/>
        <v>638</v>
      </c>
      <c r="K33" s="5">
        <f t="shared" si="2"/>
        <v>319</v>
      </c>
      <c r="L33" s="5">
        <f t="shared" si="2"/>
        <v>130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4701.25</v>
      </c>
      <c r="D35" s="5">
        <f t="shared" si="4"/>
        <v>4649.5</v>
      </c>
      <c r="E35" s="5">
        <f t="shared" si="4"/>
        <v>5016.75</v>
      </c>
      <c r="F35" s="5">
        <f t="shared" si="4"/>
        <v>3100</v>
      </c>
      <c r="G35" s="5">
        <f t="shared" si="4"/>
        <v>3254</v>
      </c>
      <c r="H35" s="5">
        <f t="shared" si="4"/>
        <v>1984.25</v>
      </c>
      <c r="I35" s="5">
        <f t="shared" si="4"/>
        <v>927.25</v>
      </c>
      <c r="J35" s="5">
        <f t="shared" si="4"/>
        <v>520.75</v>
      </c>
      <c r="K35" s="5">
        <f t="shared" si="4"/>
        <v>55</v>
      </c>
      <c r="L35" s="5">
        <f t="shared" si="4"/>
        <v>183.25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70997.75</v>
      </c>
      <c r="D36" s="5">
        <f t="shared" si="5"/>
        <v>63617.5</v>
      </c>
      <c r="E36" s="5">
        <f t="shared" si="5"/>
        <v>33478.25</v>
      </c>
      <c r="F36" s="5">
        <f t="shared" si="5"/>
        <v>29779</v>
      </c>
      <c r="G36" s="5">
        <f t="shared" si="5"/>
        <v>22188.5</v>
      </c>
      <c r="H36" s="5">
        <f t="shared" si="5"/>
        <v>17873.75</v>
      </c>
      <c r="I36" s="5">
        <f t="shared" si="5"/>
        <v>15001.75</v>
      </c>
      <c r="J36" s="5">
        <f t="shared" si="5"/>
        <v>10982.75</v>
      </c>
      <c r="K36" s="5">
        <f t="shared" si="5"/>
        <v>244</v>
      </c>
      <c r="L36" s="5">
        <f t="shared" si="5"/>
        <v>2524.75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788.75</v>
      </c>
      <c r="D44" s="5">
        <f t="shared" si="12"/>
        <v>706</v>
      </c>
      <c r="E44" s="5">
        <f t="shared" si="12"/>
        <v>814.75</v>
      </c>
      <c r="F44" s="5">
        <f t="shared" si="12"/>
        <v>523</v>
      </c>
      <c r="G44" s="5">
        <f t="shared" si="12"/>
        <v>518.5</v>
      </c>
      <c r="H44" s="5">
        <f t="shared" si="12"/>
        <v>192.5</v>
      </c>
      <c r="I44" s="5">
        <f t="shared" si="12"/>
        <v>291.25</v>
      </c>
      <c r="J44" s="5">
        <f t="shared" si="12"/>
        <v>234.5</v>
      </c>
      <c r="K44" s="5">
        <f t="shared" si="12"/>
        <v>344</v>
      </c>
      <c r="L44" s="5">
        <f t="shared" si="12"/>
        <v>198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9740.595238095239</v>
      </c>
      <c r="D45" s="5">
        <f t="shared" si="13"/>
        <v>8830.825</v>
      </c>
      <c r="E45" s="5">
        <f t="shared" si="13"/>
        <v>8060.794117647059</v>
      </c>
      <c r="F45" s="5">
        <f t="shared" si="13"/>
        <v>7015.757575757576</v>
      </c>
      <c r="G45" s="5">
        <f t="shared" si="13"/>
        <v>5641.2692307692305</v>
      </c>
      <c r="H45" s="5">
        <f t="shared" si="13"/>
        <v>4320.363636363636</v>
      </c>
      <c r="I45" s="5">
        <f t="shared" si="13"/>
        <v>3649</v>
      </c>
      <c r="J45" s="5">
        <f t="shared" si="13"/>
        <v>3015.9444444444443</v>
      </c>
      <c r="K45" s="5">
        <f t="shared" si="13"/>
        <v>600.4444444444445</v>
      </c>
      <c r="L45" s="5">
        <f t="shared" si="13"/>
        <v>706.375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K10" sqref="K10"/>
    </sheetView>
  </sheetViews>
  <sheetFormatPr defaultColWidth="9.140625" defaultRowHeight="12.75"/>
  <sheetData>
    <row r="21" spans="3:13" ht="12.75">
      <c r="C21" s="7">
        <f>BottomHITS_Aut_Static_AR!$B$1</f>
        <v>0</v>
      </c>
      <c r="D21" s="7">
        <f>BottomHITS_Aut_Static_AR!$C$1</f>
        <v>0.1</v>
      </c>
      <c r="E21" s="7">
        <f>BottomHITS_Aut_Static_AR!$D$1</f>
        <v>0.2</v>
      </c>
      <c r="F21" s="7">
        <f>BottomHITS_Aut_Static_AR!$E$1</f>
        <v>0.3</v>
      </c>
      <c r="G21" s="7">
        <f>BottomHITS_Aut_Static_AR!$F$1</f>
        <v>0.4</v>
      </c>
      <c r="H21" s="7">
        <f>BottomHITS_Aut_Static_AR!$G$1</f>
        <v>0.5</v>
      </c>
      <c r="I21" s="7">
        <f>BottomHITS_Aut_Static_AR!$H$1</f>
        <v>0.6</v>
      </c>
      <c r="J21" s="7">
        <f>BottomHITS_Aut_Static_AR!$I$1</f>
        <v>0.7</v>
      </c>
      <c r="K21" s="7">
        <f>BottomHITS_Aut_Static_AR!$J$1</f>
        <v>0.8</v>
      </c>
      <c r="L21" s="7">
        <f>BottomHITS_Aut_Static_AR!$K$1</f>
        <v>0.9</v>
      </c>
      <c r="M21" s="7">
        <f>BottomHITS_Aut_Static_AR!$L$1</f>
        <v>1</v>
      </c>
    </row>
    <row r="22" spans="1:13" ht="12.75">
      <c r="A22" s="5"/>
      <c r="B22" s="3" t="s">
        <v>1</v>
      </c>
      <c r="C22">
        <f>COUNT(BottomHITS_Aut_Static_AR!$B$2:$B$118)</f>
        <v>107</v>
      </c>
      <c r="D22">
        <f>COUNT(BottomHITS_Aut_Static_AR!$C$2:$C$118)</f>
        <v>97</v>
      </c>
      <c r="E22">
        <f>COUNT(BottomHITS_Aut_Static_AR!$D$2:$D$118)</f>
        <v>89</v>
      </c>
      <c r="F22">
        <f>COUNT(BottomHITS_Aut_Static_AR!$E$2:$E$118)</f>
        <v>75</v>
      </c>
      <c r="G22">
        <f>COUNT(BottomHITS_Aut_Static_AR!$F$2:$F$118)</f>
        <v>71</v>
      </c>
      <c r="H22">
        <f>COUNT(BottomHITS_Aut_Static_AR!$G$2:$G$118)</f>
        <v>62</v>
      </c>
      <c r="I22">
        <f>COUNT(BottomHITS_Aut_Static_AR!$H$2:$H$118)</f>
        <v>48</v>
      </c>
      <c r="J22">
        <f>COUNT(BottomHITS_Aut_Static_AR!$I$2:$I$118)</f>
        <v>32</v>
      </c>
      <c r="K22">
        <f>COUNT(BottomHITS_Aut_Static_AR!$J$2:$J$118)</f>
        <v>19</v>
      </c>
      <c r="L22">
        <f>COUNT(BottomHITS_Aut_Static_AR!$K$2:$K$118)</f>
        <v>8</v>
      </c>
      <c r="M22">
        <f>COUNT(BottomHITS_Aut_Static_AR!$L$2:$L$118)</f>
        <v>0</v>
      </c>
    </row>
    <row r="23" spans="1:13" ht="12.75">
      <c r="A23" s="5">
        <f>MIN(C23:M23)</f>
        <v>0</v>
      </c>
      <c r="B23" s="3" t="s">
        <v>2</v>
      </c>
      <c r="C23">
        <f>MIN(BottomHITS_Aut_Static_AR!$B$2:$B$118)</f>
        <v>1</v>
      </c>
      <c r="D23">
        <f>MIN(BottomHITS_Aut_Static_AR!$C$2:$C$118)</f>
        <v>1</v>
      </c>
      <c r="E23">
        <f>MIN(BottomHITS_Aut_Static_AR!$D$2:$D$118)</f>
        <v>1</v>
      </c>
      <c r="F23">
        <f>MIN(BottomHITS_Aut_Static_AR!$E$2:$E$118)</f>
        <v>1</v>
      </c>
      <c r="G23">
        <f>MIN(BottomHITS_Aut_Static_AR!$F$2:$F$118)</f>
        <v>1</v>
      </c>
      <c r="H23">
        <f>MIN(BottomHITS_Aut_Static_AR!$G$2:$G$118)</f>
        <v>1</v>
      </c>
      <c r="I23">
        <f>MIN(BottomHITS_Aut_Static_AR!$H$2:$H$118)</f>
        <v>1</v>
      </c>
      <c r="J23">
        <f>MIN(BottomHITS_Aut_Static_AR!$I$2:$I$118)</f>
        <v>1</v>
      </c>
      <c r="K23">
        <f>MIN(BottomHITS_Aut_Static_AR!$J$2:$J$118)</f>
        <v>1</v>
      </c>
      <c r="L23">
        <f>MIN(BottomHITS_Aut_Static_AR!$K$2:$K$118)</f>
        <v>439</v>
      </c>
      <c r="M23">
        <f>MIN(BottomHITS_Aut_Static_AR!$L$2:$L$118)</f>
        <v>0</v>
      </c>
    </row>
    <row r="24" spans="1:13" ht="12.75">
      <c r="A24" s="5"/>
      <c r="B24" s="6">
        <v>25</v>
      </c>
      <c r="C24">
        <f>PERCENTILE(BottomHITS_Aut_Static_AR!$B$2:$B$118,$B24/100)</f>
        <v>2110.5</v>
      </c>
      <c r="D24">
        <f>PERCENTILE(BottomHITS_Aut_Static_AR!$C$2:$C$118,$B24/100)</f>
        <v>1934</v>
      </c>
      <c r="E24">
        <f>PERCENTILE(BottomHITS_Aut_Static_AR!$D$2:$D$118,$B24/100)</f>
        <v>1712</v>
      </c>
      <c r="F24">
        <f>PERCENTILE(BottomHITS_Aut_Static_AR!$E$2:$E$118,$B24/100)</f>
        <v>1477.5</v>
      </c>
      <c r="G24">
        <f>PERCENTILE(BottomHITS_Aut_Static_AR!$F$2:$F$118,$B24/100)</f>
        <v>1440</v>
      </c>
      <c r="H24">
        <f>PERCENTILE(BottomHITS_Aut_Static_AR!$G$2:$G$118,$B24/100)</f>
        <v>1416</v>
      </c>
      <c r="I24">
        <f>PERCENTILE(BottomHITS_Aut_Static_AR!$H$2:$H$118,$B24/100)</f>
        <v>875</v>
      </c>
      <c r="J24">
        <f>PERCENTILE(BottomHITS_Aut_Static_AR!$I$2:$I$118,$B24/100)</f>
        <v>660.5</v>
      </c>
      <c r="K24">
        <f>PERCENTILE(BottomHITS_Aut_Static_AR!$J$2:$J$118,$B24/100)</f>
        <v>611.5</v>
      </c>
      <c r="L24">
        <f>PERCENTILE(BottomHITS_Aut_Static_AR!$K$2:$K$118,$B24/100)</f>
        <v>1320.25</v>
      </c>
      <c r="M24" t="e">
        <f>PERCENTILE(BottomHITS_Aut_Static_AR!$L$2:$L$118,$B24/100)</f>
        <v>#NUM!</v>
      </c>
    </row>
    <row r="25" spans="1:13" ht="12.75">
      <c r="A25" s="5">
        <f>A27-A23</f>
        <v>82150</v>
      </c>
      <c r="B25" s="3" t="s">
        <v>3</v>
      </c>
      <c r="C25">
        <f>MEDIAN(BottomHITS_Aut_Static_AR!$B$2:$B$118)</f>
        <v>5995</v>
      </c>
      <c r="D25">
        <f>MEDIAN(BottomHITS_Aut_Static_AR!$C$2:$C$118)</f>
        <v>5153</v>
      </c>
      <c r="E25">
        <f>MEDIAN(BottomHITS_Aut_Static_AR!$D$2:$D$118)</f>
        <v>5303</v>
      </c>
      <c r="F25">
        <f>MEDIAN(BottomHITS_Aut_Static_AR!$E$2:$E$118)</f>
        <v>4257</v>
      </c>
      <c r="G25">
        <f>MEDIAN(BottomHITS_Aut_Static_AR!$F$2:$F$118)</f>
        <v>3952</v>
      </c>
      <c r="H25">
        <f>MEDIAN(BottomHITS_Aut_Static_AR!$G$2:$G$118)</f>
        <v>3352</v>
      </c>
      <c r="I25">
        <f>MEDIAN(BottomHITS_Aut_Static_AR!$H$2:$H$118)</f>
        <v>3137.5</v>
      </c>
      <c r="J25">
        <f>MEDIAN(BottomHITS_Aut_Static_AR!$I$2:$I$118)</f>
        <v>2370</v>
      </c>
      <c r="K25">
        <f>MEDIAN(BottomHITS_Aut_Static_AR!$J$2:$J$118)</f>
        <v>2546</v>
      </c>
      <c r="L25">
        <f>MEDIAN(BottomHITS_Aut_Static_AR!$K$2:$K$118)</f>
        <v>1728</v>
      </c>
      <c r="M25" t="e">
        <f>MEDIAN(BottomHITS_Aut_Static_AR!$L$2:$L$118)</f>
        <v>#NUM!</v>
      </c>
    </row>
    <row r="26" spans="1:13" ht="12.75">
      <c r="A26" s="5"/>
      <c r="B26" s="6">
        <v>75</v>
      </c>
      <c r="C26">
        <f>PERCENTILE(BottomHITS_Aut_Static_AR!$B$2:$B$118,$B26/100)</f>
        <v>16061.5</v>
      </c>
      <c r="D26">
        <f>PERCENTILE(BottomHITS_Aut_Static_AR!$C$2:$C$118,$B26/100)</f>
        <v>13614</v>
      </c>
      <c r="E26">
        <f>PERCENTILE(BottomHITS_Aut_Static_AR!$D$2:$D$118,$B26/100)</f>
        <v>12845</v>
      </c>
      <c r="F26">
        <f>PERCENTILE(BottomHITS_Aut_Static_AR!$E$2:$E$118,$B26/100)</f>
        <v>10552.5</v>
      </c>
      <c r="G26">
        <f>PERCENTILE(BottomHITS_Aut_Static_AR!$F$2:$F$118,$B26/100)</f>
        <v>9922</v>
      </c>
      <c r="H26">
        <f>PERCENTILE(BottomHITS_Aut_Static_AR!$G$2:$G$118,$B26/100)</f>
        <v>8754.5</v>
      </c>
      <c r="I26">
        <f>PERCENTILE(BottomHITS_Aut_Static_AR!$H$2:$H$118,$B26/100)</f>
        <v>7478.25</v>
      </c>
      <c r="J26">
        <f>PERCENTILE(BottomHITS_Aut_Static_AR!$I$2:$I$118,$B26/100)</f>
        <v>5244.5</v>
      </c>
      <c r="K26">
        <f>PERCENTILE(BottomHITS_Aut_Static_AR!$J$2:$J$118,$B26/100)</f>
        <v>3592</v>
      </c>
      <c r="L26">
        <f>PERCENTILE(BottomHITS_Aut_Static_AR!$K$2:$K$118,$B26/100)</f>
        <v>2081.25</v>
      </c>
      <c r="M26" t="e">
        <f>PERCENTILE(BottomHITS_Aut_Static_AR!$L$2:$L$118,$B26/100)</f>
        <v>#NUM!</v>
      </c>
    </row>
    <row r="27" spans="1:13" ht="12.75">
      <c r="A27" s="5">
        <f>MAX(C27:M27)</f>
        <v>82150</v>
      </c>
      <c r="B27" s="3" t="s">
        <v>4</v>
      </c>
      <c r="C27">
        <f>MAX(BottomHITS_Aut_Static_AR!$B$2:$B$118)</f>
        <v>82150</v>
      </c>
      <c r="D27">
        <f>MAX(BottomHITS_Aut_Static_AR!$C$2:$C$118)</f>
        <v>73876</v>
      </c>
      <c r="E27">
        <f>MAX(BottomHITS_Aut_Static_AR!$D$2:$D$118)</f>
        <v>65599</v>
      </c>
      <c r="F27">
        <f>MAX(BottomHITS_Aut_Static_AR!$E$2:$E$118)</f>
        <v>54191</v>
      </c>
      <c r="G27">
        <f>MAX(BottomHITS_Aut_Static_AR!$F$2:$F$118)</f>
        <v>46608</v>
      </c>
      <c r="H27">
        <f>MAX(BottomHITS_Aut_Static_AR!$G$2:$G$118)</f>
        <v>38890</v>
      </c>
      <c r="I27">
        <f>MAX(BottomHITS_Aut_Static_AR!$H$2:$H$118)</f>
        <v>31181</v>
      </c>
      <c r="J27">
        <f>MAX(BottomHITS_Aut_Static_AR!$I$2:$I$118)</f>
        <v>23472</v>
      </c>
      <c r="K27">
        <f>MAX(BottomHITS_Aut_Static_AR!$J$2:$J$118)</f>
        <v>15765</v>
      </c>
      <c r="L27">
        <f>MAX(BottomHITS_Aut_Static_AR!$K$2:$K$118)</f>
        <v>2337</v>
      </c>
      <c r="M27">
        <f>MAX(BottomHITS_Aut_Static_AR!$L$2:$L$118)</f>
        <v>0</v>
      </c>
    </row>
    <row r="28" spans="1:13" ht="12.75">
      <c r="A28" s="5"/>
      <c r="B28" s="3" t="s">
        <v>5</v>
      </c>
      <c r="C28">
        <f>AVERAGE(BottomHITS_Aut_Static_AR!$B$2:$B$118)</f>
        <v>13227.327102803738</v>
      </c>
      <c r="D28">
        <f>AVERAGE(BottomHITS_Aut_Static_AR!$C$2:$C$118)</f>
        <v>11945.814432989691</v>
      </c>
      <c r="E28">
        <f>AVERAGE(BottomHITS_Aut_Static_AR!$D$2:$D$118)</f>
        <v>11089.224719101123</v>
      </c>
      <c r="F28">
        <f>AVERAGE(BottomHITS_Aut_Static_AR!$E$2:$E$118)</f>
        <v>8614.733333333334</v>
      </c>
      <c r="G28">
        <f>AVERAGE(BottomHITS_Aut_Static_AR!$F$2:$F$118)</f>
        <v>7847.408450704225</v>
      </c>
      <c r="H28">
        <f>AVERAGE(BottomHITS_Aut_Static_AR!$G$2:$G$118)</f>
        <v>6804.580645161291</v>
      </c>
      <c r="I28">
        <f>AVERAGE(BottomHITS_Aut_Static_AR!$H$2:$H$118)</f>
        <v>5644.541666666667</v>
      </c>
      <c r="J28">
        <f>AVERAGE(BottomHITS_Aut_Static_AR!$I$2:$I$118)</f>
        <v>3967.875</v>
      </c>
      <c r="K28">
        <f>AVERAGE(BottomHITS_Aut_Static_AR!$J$2:$J$118)</f>
        <v>2856.842105263158</v>
      </c>
      <c r="L28">
        <f>AVERAGE(BottomHITS_Aut_Static_AR!$K$2:$K$118)</f>
        <v>1612</v>
      </c>
      <c r="M28" t="e">
        <f>AVERAGE(BottomHITS_Aut_Static_AR!$L$2:$L$118)</f>
        <v>#DIV/0!</v>
      </c>
    </row>
    <row r="29" spans="1:13" ht="12.75">
      <c r="A29" s="5"/>
      <c r="B29" s="3" t="s">
        <v>6</v>
      </c>
      <c r="C29">
        <f>STDEV(BottomHITS_Aut_Static_AR!$B$2:$B$118)</f>
        <v>17201.914461124477</v>
      </c>
      <c r="D29">
        <f>STDEV(BottomHITS_Aut_Static_AR!$C$2:$C$118)</f>
        <v>15889.268352498368</v>
      </c>
      <c r="E29">
        <f>STDEV(BottomHITS_Aut_Static_AR!$D$2:$D$118)</f>
        <v>14436.439662560351</v>
      </c>
      <c r="F29">
        <f>STDEV(BottomHITS_Aut_Static_AR!$E$2:$E$118)</f>
        <v>11220.047833560577</v>
      </c>
      <c r="G29">
        <f>STDEV(BottomHITS_Aut_Static_AR!$F$2:$F$118)</f>
        <v>9839.572443640112</v>
      </c>
      <c r="H29">
        <f>STDEV(BottomHITS_Aut_Static_AR!$G$2:$G$118)</f>
        <v>8141.233389354903</v>
      </c>
      <c r="I29">
        <f>STDEV(BottomHITS_Aut_Static_AR!$H$2:$H$118)</f>
        <v>6602.008594934473</v>
      </c>
      <c r="J29">
        <f>STDEV(BottomHITS_Aut_Static_AR!$I$2:$I$118)</f>
        <v>4937.849928800473</v>
      </c>
      <c r="K29">
        <f>STDEV(BottomHITS_Aut_Static_AR!$J$2:$J$118)</f>
        <v>3517.8003585441143</v>
      </c>
      <c r="L29">
        <f>STDEV(BottomHITS_Aut_Static_AR!$K$2:$K$118)</f>
        <v>631.6886665348457</v>
      </c>
      <c r="M29" t="e">
        <f>STDEV(BottomHITS_Aut_Static_AR!$L$2:$L$118)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439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2109.5</v>
      </c>
      <c r="D32" s="5">
        <f t="shared" si="1"/>
        <v>1933</v>
      </c>
      <c r="E32" s="5">
        <f t="shared" si="1"/>
        <v>1711</v>
      </c>
      <c r="F32" s="5">
        <f t="shared" si="1"/>
        <v>1476.5</v>
      </c>
      <c r="G32" s="5">
        <f t="shared" si="1"/>
        <v>1439</v>
      </c>
      <c r="H32" s="5">
        <f t="shared" si="1"/>
        <v>1415</v>
      </c>
      <c r="I32" s="5">
        <f t="shared" si="1"/>
        <v>874</v>
      </c>
      <c r="J32" s="5">
        <f t="shared" si="1"/>
        <v>659.5</v>
      </c>
      <c r="K32" s="5">
        <f t="shared" si="1"/>
        <v>610.5</v>
      </c>
      <c r="L32" s="5">
        <f t="shared" si="1"/>
        <v>881.25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3884.5</v>
      </c>
      <c r="D33" s="5">
        <f t="shared" si="2"/>
        <v>3219</v>
      </c>
      <c r="E33" s="5">
        <f t="shared" si="2"/>
        <v>3591</v>
      </c>
      <c r="F33" s="5">
        <f t="shared" si="2"/>
        <v>2779.5</v>
      </c>
      <c r="G33" s="5">
        <f t="shared" si="2"/>
        <v>2512</v>
      </c>
      <c r="H33" s="5">
        <f t="shared" si="2"/>
        <v>1936</v>
      </c>
      <c r="I33" s="5">
        <f t="shared" si="2"/>
        <v>2262.5</v>
      </c>
      <c r="J33" s="5">
        <f t="shared" si="2"/>
        <v>1709.5</v>
      </c>
      <c r="K33" s="5">
        <f t="shared" si="2"/>
        <v>1934.5</v>
      </c>
      <c r="L33" s="5">
        <f t="shared" si="2"/>
        <v>407.75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10066.5</v>
      </c>
      <c r="D35" s="5">
        <f t="shared" si="4"/>
        <v>8461</v>
      </c>
      <c r="E35" s="5">
        <f t="shared" si="4"/>
        <v>7542</v>
      </c>
      <c r="F35" s="5">
        <f t="shared" si="4"/>
        <v>6295.5</v>
      </c>
      <c r="G35" s="5">
        <f t="shared" si="4"/>
        <v>5970</v>
      </c>
      <c r="H35" s="5">
        <f t="shared" si="4"/>
        <v>5402.5</v>
      </c>
      <c r="I35" s="5">
        <f t="shared" si="4"/>
        <v>4340.75</v>
      </c>
      <c r="J35" s="5">
        <f t="shared" si="4"/>
        <v>2874.5</v>
      </c>
      <c r="K35" s="5">
        <f t="shared" si="4"/>
        <v>1046</v>
      </c>
      <c r="L35" s="5">
        <f t="shared" si="4"/>
        <v>353.25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66088.5</v>
      </c>
      <c r="D36" s="5">
        <f t="shared" si="5"/>
        <v>60262</v>
      </c>
      <c r="E36" s="5">
        <f t="shared" si="5"/>
        <v>52754</v>
      </c>
      <c r="F36" s="5">
        <f t="shared" si="5"/>
        <v>43638.5</v>
      </c>
      <c r="G36" s="5">
        <f t="shared" si="5"/>
        <v>36686</v>
      </c>
      <c r="H36" s="5">
        <f t="shared" si="5"/>
        <v>30135.5</v>
      </c>
      <c r="I36" s="5">
        <f t="shared" si="5"/>
        <v>23702.75</v>
      </c>
      <c r="J36" s="5">
        <f t="shared" si="5"/>
        <v>18227.5</v>
      </c>
      <c r="K36" s="5">
        <f t="shared" si="5"/>
        <v>12173</v>
      </c>
      <c r="L36" s="5">
        <f t="shared" si="5"/>
        <v>255.75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2109.5</v>
      </c>
      <c r="D44" s="5">
        <f t="shared" si="12"/>
        <v>1933</v>
      </c>
      <c r="E44" s="5">
        <f t="shared" si="12"/>
        <v>1711</v>
      </c>
      <c r="F44" s="5">
        <f t="shared" si="12"/>
        <v>1476.5</v>
      </c>
      <c r="G44" s="5">
        <f t="shared" si="12"/>
        <v>1439</v>
      </c>
      <c r="H44" s="5">
        <f t="shared" si="12"/>
        <v>1415</v>
      </c>
      <c r="I44" s="5">
        <f t="shared" si="12"/>
        <v>874</v>
      </c>
      <c r="J44" s="5">
        <f t="shared" si="12"/>
        <v>659.5</v>
      </c>
      <c r="K44" s="5">
        <f t="shared" si="12"/>
        <v>610.5</v>
      </c>
      <c r="L44" s="5">
        <f t="shared" si="12"/>
        <v>881.25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13227.327102803738</v>
      </c>
      <c r="D45" s="5">
        <f t="shared" si="13"/>
        <v>11945.814432989691</v>
      </c>
      <c r="E45" s="5">
        <f t="shared" si="13"/>
        <v>11089.224719101123</v>
      </c>
      <c r="F45" s="5">
        <f t="shared" si="13"/>
        <v>8614.733333333334</v>
      </c>
      <c r="G45" s="5">
        <f t="shared" si="13"/>
        <v>7847.408450704225</v>
      </c>
      <c r="H45" s="5">
        <f t="shared" si="13"/>
        <v>6804.580645161291</v>
      </c>
      <c r="I45" s="5">
        <f t="shared" si="13"/>
        <v>5644.541666666667</v>
      </c>
      <c r="J45" s="5">
        <f t="shared" si="13"/>
        <v>3967.875</v>
      </c>
      <c r="K45" s="5">
        <f t="shared" si="13"/>
        <v>2856.842105263158</v>
      </c>
      <c r="L45" s="5">
        <f t="shared" si="13"/>
        <v>1612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H8" sqref="H8"/>
    </sheetView>
  </sheetViews>
  <sheetFormatPr defaultColWidth="9.140625" defaultRowHeight="12.75"/>
  <sheetData>
    <row r="21" spans="3:13" ht="12.75">
      <c r="C21" s="7">
        <f>BottomHITS_Aut_Static_BR!$B$1</f>
        <v>0</v>
      </c>
      <c r="D21" s="7">
        <f>BottomHITS_Aut_Static_BR!$C$1</f>
        <v>0.1</v>
      </c>
      <c r="E21" s="7">
        <f>BottomHITS_Aut_Static_BR!$D$1</f>
        <v>0.2</v>
      </c>
      <c r="F21" s="7">
        <f>BottomHITS_Aut_Static_BR!$E$1</f>
        <v>0.3</v>
      </c>
      <c r="G21" s="7">
        <f>BottomHITS_Aut_Static_BR!$F$1</f>
        <v>0.4</v>
      </c>
      <c r="H21" s="7">
        <f>BottomHITS_Aut_Static_BR!$G$1</f>
        <v>0.5</v>
      </c>
      <c r="I21" s="7">
        <f>BottomHITS_Aut_Static_BR!$H$1</f>
        <v>0.6</v>
      </c>
      <c r="J21" s="7">
        <f>BottomHITS_Aut_Static_BR!$I$1</f>
        <v>0.7</v>
      </c>
      <c r="K21" s="7">
        <f>BottomHITS_Aut_Static_BR!$J$1</f>
        <v>0.8</v>
      </c>
      <c r="L21" s="7">
        <f>BottomHITS_Aut_Static_BR!$K$1</f>
        <v>0.9</v>
      </c>
      <c r="M21" s="7">
        <f>BottomHITS_Aut_Static_BR!$L$1</f>
        <v>1</v>
      </c>
    </row>
    <row r="22" spans="1:13" ht="12.75">
      <c r="A22" s="5"/>
      <c r="B22" s="3" t="s">
        <v>1</v>
      </c>
      <c r="C22">
        <f>COUNT(BottomHITS_Aut_Static_BR!$B$2:$B$114)</f>
        <v>42</v>
      </c>
      <c r="D22">
        <f>COUNT(BottomHITS_Aut_Static_BR!$C$2:$C$114)</f>
        <v>41</v>
      </c>
      <c r="E22">
        <f>COUNT(BottomHITS_Aut_Static_BR!$D$2:$D$114)</f>
        <v>39</v>
      </c>
      <c r="F22">
        <f>COUNT(BottomHITS_Aut_Static_BR!$E$2:$E$114)</f>
        <v>36</v>
      </c>
      <c r="G22">
        <f>COUNT(BottomHITS_Aut_Static_BR!$F$2:$F$114)</f>
        <v>35</v>
      </c>
      <c r="H22">
        <f>COUNT(BottomHITS_Aut_Static_BR!$G$2:$G$114)</f>
        <v>33</v>
      </c>
      <c r="I22">
        <f>COUNT(BottomHITS_Aut_Static_BR!$H$2:$H$114)</f>
        <v>31</v>
      </c>
      <c r="J22">
        <f>COUNT(BottomHITS_Aut_Static_BR!$I$2:$I$114)</f>
        <v>22</v>
      </c>
      <c r="K22">
        <f>COUNT(BottomHITS_Aut_Static_BR!$J$2:$J$114)</f>
        <v>14</v>
      </c>
      <c r="L22">
        <f>COUNT(BottomHITS_Aut_Static_BR!$K$2:$K$114)</f>
        <v>5</v>
      </c>
      <c r="M22">
        <f>COUNT(BottomHITS_Aut_Static_BR!$L$2:$L$114)</f>
        <v>0</v>
      </c>
    </row>
    <row r="23" spans="1:13" ht="12.75">
      <c r="A23" s="5">
        <f>MIN(C23:M23)</f>
        <v>0</v>
      </c>
      <c r="B23" s="3" t="s">
        <v>2</v>
      </c>
      <c r="C23">
        <f>MIN(BottomHITS_Aut_Static_BR!$B$2:$B$114)</f>
        <v>1</v>
      </c>
      <c r="D23">
        <f>MIN(BottomHITS_Aut_Static_BR!$C$2:$C$114)</f>
        <v>1</v>
      </c>
      <c r="E23">
        <f>MIN(BottomHITS_Aut_Static_BR!$D$2:$D$114)</f>
        <v>1</v>
      </c>
      <c r="F23">
        <f>MIN(BottomHITS_Aut_Static_BR!$E$2:$E$114)</f>
        <v>1</v>
      </c>
      <c r="G23">
        <f>MIN(BottomHITS_Aut_Static_BR!$F$2:$F$114)</f>
        <v>1</v>
      </c>
      <c r="H23">
        <f>MIN(BottomHITS_Aut_Static_BR!$G$2:$G$114)</f>
        <v>1</v>
      </c>
      <c r="I23">
        <f>MIN(BottomHITS_Aut_Static_BR!$H$2:$H$114)</f>
        <v>1</v>
      </c>
      <c r="J23">
        <f>MIN(BottomHITS_Aut_Static_BR!$I$2:$I$114)</f>
        <v>1</v>
      </c>
      <c r="K23">
        <f>MIN(BottomHITS_Aut_Static_BR!$J$2:$J$114)</f>
        <v>1</v>
      </c>
      <c r="L23">
        <f>MIN(BottomHITS_Aut_Static_BR!$K$2:$K$114)</f>
        <v>439</v>
      </c>
      <c r="M23">
        <f>MIN(BottomHITS_Aut_Static_BR!$L$2:$L$114)</f>
        <v>0</v>
      </c>
    </row>
    <row r="24" spans="1:13" ht="12.75">
      <c r="A24" s="5"/>
      <c r="B24" s="6">
        <v>25</v>
      </c>
      <c r="C24">
        <f>PERCENTILE(BottomHITS_Aut_Static_BR!$B$2:$B$114,$B24/100)</f>
        <v>789.75</v>
      </c>
      <c r="D24">
        <f>PERCENTILE(BottomHITS_Aut_Static_BR!$C$2:$C$114,$B24/100)</f>
        <v>687</v>
      </c>
      <c r="E24">
        <f>PERCENTILE(BottomHITS_Aut_Static_BR!$D$2:$D$114,$B24/100)</f>
        <v>763</v>
      </c>
      <c r="F24">
        <f>PERCENTILE(BottomHITS_Aut_Static_BR!$E$2:$E$114,$B24/100)</f>
        <v>750</v>
      </c>
      <c r="G24">
        <f>PERCENTILE(BottomHITS_Aut_Static_BR!$F$2:$F$114,$B24/100)</f>
        <v>627</v>
      </c>
      <c r="H24">
        <f>PERCENTILE(BottomHITS_Aut_Static_BR!$G$2:$G$114,$B24/100)</f>
        <v>673</v>
      </c>
      <c r="I24">
        <f>PERCENTILE(BottomHITS_Aut_Static_BR!$H$2:$H$114,$B24/100)</f>
        <v>443</v>
      </c>
      <c r="J24">
        <f>PERCENTILE(BottomHITS_Aut_Static_BR!$I$2:$I$114,$B24/100)</f>
        <v>218.25</v>
      </c>
      <c r="K24">
        <f>PERCENTILE(BottomHITS_Aut_Static_BR!$J$2:$J$114,$B24/100)</f>
        <v>66</v>
      </c>
      <c r="L24">
        <f>PERCENTILE(BottomHITS_Aut_Static_BR!$K$2:$K$114,$B24/100)</f>
        <v>1036</v>
      </c>
      <c r="M24" t="e">
        <f>PERCENTILE(BottomHITS_Aut_Static_BR!$L$2:$L$114,$B24/100)</f>
        <v>#NUM!</v>
      </c>
    </row>
    <row r="25" spans="1:13" ht="12.75">
      <c r="A25" s="5">
        <f>A27-A23</f>
        <v>78047</v>
      </c>
      <c r="B25" s="3" t="s">
        <v>3</v>
      </c>
      <c r="C25">
        <f>MEDIAN(BottomHITS_Aut_Static_BR!$B$2:$B$114)</f>
        <v>2348</v>
      </c>
      <c r="D25">
        <f>MEDIAN(BottomHITS_Aut_Static_BR!$C$2:$C$114)</f>
        <v>3007</v>
      </c>
      <c r="E25">
        <f>MEDIAN(BottomHITS_Aut_Static_BR!$D$2:$D$114)</f>
        <v>2700</v>
      </c>
      <c r="F25">
        <f>MEDIAN(BottomHITS_Aut_Static_BR!$E$2:$E$114)</f>
        <v>2335</v>
      </c>
      <c r="G25">
        <f>MEDIAN(BottomHITS_Aut_Static_BR!$F$2:$F$114)</f>
        <v>2304</v>
      </c>
      <c r="H25">
        <f>MEDIAN(BottomHITS_Aut_Static_BR!$G$2:$G$114)</f>
        <v>2138</v>
      </c>
      <c r="I25">
        <f>MEDIAN(BottomHITS_Aut_Static_BR!$H$2:$H$114)</f>
        <v>2005</v>
      </c>
      <c r="J25">
        <f>MEDIAN(BottomHITS_Aut_Static_BR!$I$2:$I$114)</f>
        <v>1575</v>
      </c>
      <c r="K25">
        <f>MEDIAN(BottomHITS_Aut_Static_BR!$J$2:$J$114)</f>
        <v>1514</v>
      </c>
      <c r="L25">
        <f>MEDIAN(BottomHITS_Aut_Static_BR!$K$2:$K$114)</f>
        <v>1415</v>
      </c>
      <c r="M25" t="e">
        <f>MEDIAN(BottomHITS_Aut_Static_BR!$L$2:$L$114)</f>
        <v>#NUM!</v>
      </c>
    </row>
    <row r="26" spans="1:13" ht="12.75">
      <c r="A26" s="5"/>
      <c r="B26" s="6">
        <v>75</v>
      </c>
      <c r="C26">
        <f>PERCENTILE(BottomHITS_Aut_Static_BR!$B$2:$B$114,$B26/100)</f>
        <v>7049.25</v>
      </c>
      <c r="D26">
        <f>PERCENTILE(BottomHITS_Aut_Static_BR!$C$2:$C$114,$B26/100)</f>
        <v>10211</v>
      </c>
      <c r="E26">
        <f>PERCENTILE(BottomHITS_Aut_Static_BR!$D$2:$D$114,$B26/100)</f>
        <v>7726</v>
      </c>
      <c r="F26">
        <f>PERCENTILE(BottomHITS_Aut_Static_BR!$E$2:$E$114,$B26/100)</f>
        <v>5255.75</v>
      </c>
      <c r="G26">
        <f>PERCENTILE(BottomHITS_Aut_Static_BR!$F$2:$F$114,$B26/100)</f>
        <v>4675.5</v>
      </c>
      <c r="H26">
        <f>PERCENTILE(BottomHITS_Aut_Static_BR!$G$2:$G$114,$B26/100)</f>
        <v>4073</v>
      </c>
      <c r="I26">
        <f>PERCENTILE(BottomHITS_Aut_Static_BR!$H$2:$H$114,$B26/100)</f>
        <v>5370</v>
      </c>
      <c r="J26">
        <f>PERCENTILE(BottomHITS_Aut_Static_BR!$I$2:$I$114,$B26/100)</f>
        <v>2668.25</v>
      </c>
      <c r="K26">
        <f>PERCENTILE(BottomHITS_Aut_Static_BR!$J$2:$J$114,$B26/100)</f>
        <v>2647.25</v>
      </c>
      <c r="L26">
        <f>PERCENTILE(BottomHITS_Aut_Static_BR!$K$2:$K$114,$B26/100)</f>
        <v>1729</v>
      </c>
      <c r="M26" t="e">
        <f>PERCENTILE(BottomHITS_Aut_Static_BR!$L$2:$L$114,$B26/100)</f>
        <v>#NUM!</v>
      </c>
    </row>
    <row r="27" spans="1:13" ht="12.75">
      <c r="A27" s="5">
        <f>MAX(C27:M27)</f>
        <v>78047</v>
      </c>
      <c r="B27" s="3" t="s">
        <v>4</v>
      </c>
      <c r="C27">
        <f>MAX(BottomHITS_Aut_Static_BR!$B$2:$B$114)</f>
        <v>78047</v>
      </c>
      <c r="D27">
        <f>MAX(BottomHITS_Aut_Static_BR!$C$2:$C$114)</f>
        <v>73876</v>
      </c>
      <c r="E27">
        <f>MAX(BottomHITS_Aut_Static_BR!$D$2:$D$114)</f>
        <v>65599</v>
      </c>
      <c r="F27">
        <f>MAX(BottomHITS_Aut_Static_BR!$E$2:$E$114)</f>
        <v>54191</v>
      </c>
      <c r="G27">
        <f>MAX(BottomHITS_Aut_Static_BR!$F$2:$F$114)</f>
        <v>46608</v>
      </c>
      <c r="H27">
        <f>MAX(BottomHITS_Aut_Static_BR!$G$2:$G$114)</f>
        <v>38890</v>
      </c>
      <c r="I27">
        <f>MAX(BottomHITS_Aut_Static_BR!$H$2:$H$114)</f>
        <v>31181</v>
      </c>
      <c r="J27">
        <f>MAX(BottomHITS_Aut_Static_BR!$I$2:$I$114)</f>
        <v>23472</v>
      </c>
      <c r="K27">
        <f>MAX(BottomHITS_Aut_Static_BR!$J$2:$J$114)</f>
        <v>15765</v>
      </c>
      <c r="L27">
        <f>MAX(BottomHITS_Aut_Static_BR!$K$2:$K$114)</f>
        <v>2157</v>
      </c>
      <c r="M27">
        <f>MAX(BottomHITS_Aut_Static_BR!$L$2:$L$114)</f>
        <v>0</v>
      </c>
    </row>
    <row r="28" spans="1:13" ht="12.75">
      <c r="A28" s="5"/>
      <c r="B28" s="3" t="s">
        <v>5</v>
      </c>
      <c r="C28">
        <f>AVERAGE(BottomHITS_Aut_Static_BR!$B$2:$B$114)</f>
        <v>9740.595238095239</v>
      </c>
      <c r="D28">
        <f>AVERAGE(BottomHITS_Aut_Static_BR!$C$2:$C$114)</f>
        <v>11015.658536585366</v>
      </c>
      <c r="E28">
        <f>AVERAGE(BottomHITS_Aut_Static_BR!$D$2:$D$114)</f>
        <v>9713.23076923077</v>
      </c>
      <c r="F28">
        <f>AVERAGE(BottomHITS_Aut_Static_BR!$E$2:$E$114)</f>
        <v>6745.444444444444</v>
      </c>
      <c r="G28">
        <f>AVERAGE(BottomHITS_Aut_Static_BR!$F$2:$F$114)</f>
        <v>6002.371428571429</v>
      </c>
      <c r="H28">
        <f>AVERAGE(BottomHITS_Aut_Static_BR!$G$2:$G$114)</f>
        <v>5304.787878787879</v>
      </c>
      <c r="I28">
        <f>AVERAGE(BottomHITS_Aut_Static_BR!$H$2:$H$114)</f>
        <v>4613.225806451613</v>
      </c>
      <c r="J28">
        <f>AVERAGE(BottomHITS_Aut_Static_BR!$I$2:$I$114)</f>
        <v>3095.5454545454545</v>
      </c>
      <c r="K28">
        <f>AVERAGE(BottomHITS_Aut_Static_BR!$J$2:$J$114)</f>
        <v>2494.0714285714284</v>
      </c>
      <c r="L28">
        <f>AVERAGE(BottomHITS_Aut_Static_BR!$K$2:$K$114)</f>
        <v>1355.2</v>
      </c>
      <c r="M28" t="e">
        <f>AVERAGE(BottomHITS_Aut_Static_BR!$L$2:$L$114)</f>
        <v>#DIV/0!</v>
      </c>
    </row>
    <row r="29" spans="1:13" ht="12.75">
      <c r="A29" s="5"/>
      <c r="B29" s="3" t="s">
        <v>6</v>
      </c>
      <c r="C29">
        <f>STDEV(BottomHITS_Aut_Static_BR!$B$2:$B$114)</f>
        <v>16427.457245839334</v>
      </c>
      <c r="D29">
        <f>STDEV(BottomHITS_Aut_Static_BR!$C$2:$C$114)</f>
        <v>18235.232517861892</v>
      </c>
      <c r="E29">
        <f>STDEV(BottomHITS_Aut_Static_BR!$D$2:$D$114)</f>
        <v>16289.351128334923</v>
      </c>
      <c r="F29">
        <f>STDEV(BottomHITS_Aut_Static_BR!$E$2:$E$114)</f>
        <v>11536.836388454518</v>
      </c>
      <c r="G29">
        <f>STDEV(BottomHITS_Aut_Static_BR!$F$2:$F$114)</f>
        <v>10018.382234336905</v>
      </c>
      <c r="H29">
        <f>STDEV(BottomHITS_Aut_Static_BR!$G$2:$G$114)</f>
        <v>8532.589945166033</v>
      </c>
      <c r="I29">
        <f>STDEV(BottomHITS_Aut_Static_BR!$H$2:$H$114)</f>
        <v>6981.5770792836265</v>
      </c>
      <c r="J29">
        <f>STDEV(BottomHITS_Aut_Static_BR!$I$2:$I$114)</f>
        <v>5388.538539629609</v>
      </c>
      <c r="K29">
        <f>STDEV(BottomHITS_Aut_Static_BR!$J$2:$J$114)</f>
        <v>4062.1283444535807</v>
      </c>
      <c r="L29">
        <f>STDEV(BottomHITS_Aut_Static_BR!$K$2:$K$114)</f>
        <v>657.1713627357785</v>
      </c>
      <c r="M29" t="e">
        <f>STDEV(BottomHITS_Aut_Static_BR!$L$2:$L$114)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439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788.75</v>
      </c>
      <c r="D32" s="5">
        <f t="shared" si="1"/>
        <v>686</v>
      </c>
      <c r="E32" s="5">
        <f t="shared" si="1"/>
        <v>762</v>
      </c>
      <c r="F32" s="5">
        <f t="shared" si="1"/>
        <v>749</v>
      </c>
      <c r="G32" s="5">
        <f t="shared" si="1"/>
        <v>626</v>
      </c>
      <c r="H32" s="5">
        <f t="shared" si="1"/>
        <v>672</v>
      </c>
      <c r="I32" s="5">
        <f t="shared" si="1"/>
        <v>442</v>
      </c>
      <c r="J32" s="5">
        <f t="shared" si="1"/>
        <v>217.25</v>
      </c>
      <c r="K32" s="5">
        <f t="shared" si="1"/>
        <v>65</v>
      </c>
      <c r="L32" s="5">
        <f t="shared" si="1"/>
        <v>597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1558.25</v>
      </c>
      <c r="D33" s="5">
        <f t="shared" si="2"/>
        <v>2320</v>
      </c>
      <c r="E33" s="5">
        <f t="shared" si="2"/>
        <v>1937</v>
      </c>
      <c r="F33" s="5">
        <f t="shared" si="2"/>
        <v>1585</v>
      </c>
      <c r="G33" s="5">
        <f t="shared" si="2"/>
        <v>1677</v>
      </c>
      <c r="H33" s="5">
        <f t="shared" si="2"/>
        <v>1465</v>
      </c>
      <c r="I33" s="5">
        <f t="shared" si="2"/>
        <v>1562</v>
      </c>
      <c r="J33" s="5">
        <f t="shared" si="2"/>
        <v>1356.75</v>
      </c>
      <c r="K33" s="5">
        <f t="shared" si="2"/>
        <v>1448</v>
      </c>
      <c r="L33" s="5">
        <f t="shared" si="2"/>
        <v>379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4701.25</v>
      </c>
      <c r="D35" s="5">
        <f t="shared" si="4"/>
        <v>7204</v>
      </c>
      <c r="E35" s="5">
        <f t="shared" si="4"/>
        <v>5026</v>
      </c>
      <c r="F35" s="5">
        <f t="shared" si="4"/>
        <v>2920.75</v>
      </c>
      <c r="G35" s="5">
        <f t="shared" si="4"/>
        <v>2371.5</v>
      </c>
      <c r="H35" s="5">
        <f t="shared" si="4"/>
        <v>1935</v>
      </c>
      <c r="I35" s="5">
        <f t="shared" si="4"/>
        <v>3365</v>
      </c>
      <c r="J35" s="5">
        <f t="shared" si="4"/>
        <v>1093.25</v>
      </c>
      <c r="K35" s="5">
        <f t="shared" si="4"/>
        <v>1133.25</v>
      </c>
      <c r="L35" s="5">
        <f t="shared" si="4"/>
        <v>314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70997.75</v>
      </c>
      <c r="D36" s="5">
        <f t="shared" si="5"/>
        <v>63665</v>
      </c>
      <c r="E36" s="5">
        <f t="shared" si="5"/>
        <v>57873</v>
      </c>
      <c r="F36" s="5">
        <f t="shared" si="5"/>
        <v>48935.25</v>
      </c>
      <c r="G36" s="5">
        <f t="shared" si="5"/>
        <v>41932.5</v>
      </c>
      <c r="H36" s="5">
        <f t="shared" si="5"/>
        <v>34817</v>
      </c>
      <c r="I36" s="5">
        <f t="shared" si="5"/>
        <v>25811</v>
      </c>
      <c r="J36" s="5">
        <f t="shared" si="5"/>
        <v>20803.75</v>
      </c>
      <c r="K36" s="5">
        <f t="shared" si="5"/>
        <v>13117.75</v>
      </c>
      <c r="L36" s="5">
        <f t="shared" si="5"/>
        <v>428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788.75</v>
      </c>
      <c r="D44" s="5">
        <f t="shared" si="12"/>
        <v>686</v>
      </c>
      <c r="E44" s="5">
        <f t="shared" si="12"/>
        <v>762</v>
      </c>
      <c r="F44" s="5">
        <f t="shared" si="12"/>
        <v>749</v>
      </c>
      <c r="G44" s="5">
        <f t="shared" si="12"/>
        <v>626</v>
      </c>
      <c r="H44" s="5">
        <f t="shared" si="12"/>
        <v>672</v>
      </c>
      <c r="I44" s="5">
        <f t="shared" si="12"/>
        <v>442</v>
      </c>
      <c r="J44" s="5">
        <f t="shared" si="12"/>
        <v>217.25</v>
      </c>
      <c r="K44" s="5">
        <f t="shared" si="12"/>
        <v>65</v>
      </c>
      <c r="L44" s="5">
        <f t="shared" si="12"/>
        <v>597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9740.595238095239</v>
      </c>
      <c r="D45" s="5">
        <f t="shared" si="13"/>
        <v>11015.658536585366</v>
      </c>
      <c r="E45" s="5">
        <f t="shared" si="13"/>
        <v>9713.23076923077</v>
      </c>
      <c r="F45" s="5">
        <f t="shared" si="13"/>
        <v>6745.444444444444</v>
      </c>
      <c r="G45" s="5">
        <f t="shared" si="13"/>
        <v>6002.371428571429</v>
      </c>
      <c r="H45" s="5">
        <f t="shared" si="13"/>
        <v>5304.787878787879</v>
      </c>
      <c r="I45" s="5">
        <f t="shared" si="13"/>
        <v>4613.225806451613</v>
      </c>
      <c r="J45" s="5">
        <f t="shared" si="13"/>
        <v>3095.5454545454545</v>
      </c>
      <c r="K45" s="5">
        <f t="shared" si="13"/>
        <v>2494.0714285714284</v>
      </c>
      <c r="L45" s="5">
        <f t="shared" si="13"/>
        <v>1355.2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F6" sqref="F6"/>
    </sheetView>
  </sheetViews>
  <sheetFormatPr defaultColWidth="9.140625" defaultRowHeight="12.75"/>
  <sheetData>
    <row r="21" spans="3:13" ht="12.75">
      <c r="C21" s="7">
        <f>TopHITS_Hub_Static_AR!$B$1</f>
        <v>0</v>
      </c>
      <c r="D21" s="7">
        <f>TopHITS_Hub_Static_AR!$C$1</f>
        <v>0.1</v>
      </c>
      <c r="E21" s="7">
        <f>TopHITS_Hub_Static_AR!$D$1</f>
        <v>0.2</v>
      </c>
      <c r="F21" s="7">
        <f>TopHITS_Hub_Static_AR!$E$1</f>
        <v>0.3</v>
      </c>
      <c r="G21" s="7">
        <f>TopHITS_Hub_Static_AR!$F$1</f>
        <v>0.4</v>
      </c>
      <c r="H21" s="7">
        <f>TopHITS_Hub_Static_AR!$G$1</f>
        <v>0.5</v>
      </c>
      <c r="I21" s="7">
        <f>TopHITS_Hub_Static_AR!$H$1</f>
        <v>0.6</v>
      </c>
      <c r="J21" s="7">
        <f>TopHITS_Hub_Static_AR!$I$1</f>
        <v>0.7</v>
      </c>
      <c r="K21" s="7">
        <f>TopHITS_Hub_Static_AR!$J$1</f>
        <v>0.8</v>
      </c>
      <c r="L21" s="7">
        <f>TopHITS_Hub_Static_AR!$K$1</f>
        <v>0.9</v>
      </c>
      <c r="M21" s="7">
        <f>TopHITS_Hub_Static_AR!$L$1</f>
        <v>1</v>
      </c>
    </row>
    <row r="22" spans="1:13" ht="12.75">
      <c r="A22" s="5"/>
      <c r="B22" s="3" t="s">
        <v>1</v>
      </c>
      <c r="C22">
        <f>COUNT(TopHITS_Hub_Static_AR!$B$2:$B$118)</f>
        <v>107</v>
      </c>
      <c r="D22">
        <f>COUNT(TopHITS_Hub_Static_AR!$C$2:$C$118)</f>
        <v>84</v>
      </c>
      <c r="E22">
        <f>COUNT(TopHITS_Hub_Static_AR!$D$2:$D$118)</f>
        <v>56</v>
      </c>
      <c r="F22">
        <f>COUNT(TopHITS_Hub_Static_AR!$E$2:$E$118)</f>
        <v>42</v>
      </c>
      <c r="G22">
        <f>COUNT(TopHITS_Hub_Static_AR!$F$2:$F$118)</f>
        <v>28</v>
      </c>
      <c r="H22">
        <f>COUNT(TopHITS_Hub_Static_AR!$G$2:$G$118)</f>
        <v>14</v>
      </c>
      <c r="I22">
        <f>COUNT(TopHITS_Hub_Static_AR!$H$2:$H$118)</f>
        <v>10</v>
      </c>
      <c r="J22">
        <f>COUNT(TopHITS_Hub_Static_AR!$I$2:$I$118)</f>
        <v>7</v>
      </c>
      <c r="K22">
        <f>COUNT(TopHITS_Hub_Static_AR!$J$2:$J$118)</f>
        <v>6</v>
      </c>
      <c r="L22">
        <f>COUNT(TopHITS_Hub_Static_AR!$K$2:$K$118)</f>
        <v>4</v>
      </c>
      <c r="M22">
        <f>COUNT(TopHITS_Hub_Static_AR!$L$2:$L$118)</f>
        <v>0</v>
      </c>
    </row>
    <row r="23" spans="1:13" ht="12.75">
      <c r="A23" s="5">
        <f>MIN(C23:M23)</f>
        <v>0</v>
      </c>
      <c r="B23" s="3" t="s">
        <v>2</v>
      </c>
      <c r="C23">
        <f>MIN(TopHITS_Hub_Static_AR!$B$2:$B$118)</f>
        <v>1</v>
      </c>
      <c r="D23">
        <f>MIN(TopHITS_Hub_Static_AR!$C$2:$C$118)</f>
        <v>1</v>
      </c>
      <c r="E23">
        <f>MIN(TopHITS_Hub_Static_AR!$D$2:$D$118)</f>
        <v>289</v>
      </c>
      <c r="F23">
        <f>MIN(TopHITS_Hub_Static_AR!$E$2:$E$118)</f>
        <v>194</v>
      </c>
      <c r="G23">
        <f>MIN(TopHITS_Hub_Static_AR!$F$2:$F$118)</f>
        <v>199</v>
      </c>
      <c r="H23">
        <f>MIN(TopHITS_Hub_Static_AR!$G$2:$G$118)</f>
        <v>165</v>
      </c>
      <c r="I23">
        <f>MIN(TopHITS_Hub_Static_AR!$H$2:$H$118)</f>
        <v>299</v>
      </c>
      <c r="J23">
        <f>MIN(TopHITS_Hub_Static_AR!$I$2:$I$118)</f>
        <v>216</v>
      </c>
      <c r="K23">
        <f>MIN(TopHITS_Hub_Static_AR!$J$2:$J$118)</f>
        <v>135</v>
      </c>
      <c r="L23">
        <f>MIN(TopHITS_Hub_Static_AR!$K$2:$K$118)</f>
        <v>66</v>
      </c>
      <c r="M23">
        <f>MIN(TopHITS_Hub_Static_AR!$L$2:$L$118)</f>
        <v>0</v>
      </c>
    </row>
    <row r="24" spans="1:13" ht="12.75">
      <c r="A24" s="5"/>
      <c r="B24" s="6">
        <v>25</v>
      </c>
      <c r="C24">
        <f>PERCENTILE(TopHITS_Hub_Static_AR!$B$2:$B$118,$B24/100)</f>
        <v>2110.5</v>
      </c>
      <c r="D24">
        <f>PERCENTILE(TopHITS_Hub_Static_AR!$C$2:$C$118,$B24/100)</f>
        <v>1917.25</v>
      </c>
      <c r="E24">
        <f>PERCENTILE(TopHITS_Hub_Static_AR!$D$2:$D$118,$B24/100)</f>
        <v>2243.75</v>
      </c>
      <c r="F24">
        <f>PERCENTILE(TopHITS_Hub_Static_AR!$E$2:$E$118,$B24/100)</f>
        <v>1682</v>
      </c>
      <c r="G24">
        <f>PERCENTILE(TopHITS_Hub_Static_AR!$F$2:$F$118,$B24/100)</f>
        <v>1951.5</v>
      </c>
      <c r="H24">
        <f>PERCENTILE(TopHITS_Hub_Static_AR!$G$2:$G$118,$B24/100)</f>
        <v>835.5</v>
      </c>
      <c r="I24">
        <f>PERCENTILE(TopHITS_Hub_Static_AR!$H$2:$H$118,$B24/100)</f>
        <v>2229.5</v>
      </c>
      <c r="J24">
        <f>PERCENTILE(TopHITS_Hub_Static_AR!$I$2:$I$118,$B24/100)</f>
        <v>589</v>
      </c>
      <c r="K24">
        <f>PERCENTILE(TopHITS_Hub_Static_AR!$J$2:$J$118,$B24/100)</f>
        <v>346.25</v>
      </c>
      <c r="L24">
        <f>PERCENTILE(TopHITS_Hub_Static_AR!$K$2:$K$118,$B24/100)</f>
        <v>1078.5</v>
      </c>
      <c r="M24" t="e">
        <f>PERCENTILE(TopHITS_Hub_Static_AR!$L$2:$L$118,$B24/100)</f>
        <v>#NUM!</v>
      </c>
    </row>
    <row r="25" spans="1:13" ht="12.75">
      <c r="A25" s="5">
        <f>A27-A23</f>
        <v>82150</v>
      </c>
      <c r="B25" s="3" t="s">
        <v>3</v>
      </c>
      <c r="C25">
        <f>MEDIAN(TopHITS_Hub_Static_AR!$B$2:$B$118)</f>
        <v>5995</v>
      </c>
      <c r="D25">
        <f>MEDIAN(TopHITS_Hub_Static_AR!$C$2:$C$118)</f>
        <v>5413.5</v>
      </c>
      <c r="E25">
        <f>MEDIAN(TopHITS_Hub_Static_AR!$D$2:$D$118)</f>
        <v>5842</v>
      </c>
      <c r="F25">
        <f>MEDIAN(TopHITS_Hub_Static_AR!$E$2:$E$118)</f>
        <v>5486.5</v>
      </c>
      <c r="G25">
        <f>MEDIAN(TopHITS_Hub_Static_AR!$F$2:$F$118)</f>
        <v>5580</v>
      </c>
      <c r="H25">
        <f>MEDIAN(TopHITS_Hub_Static_AR!$G$2:$G$118)</f>
        <v>6368</v>
      </c>
      <c r="I25">
        <f>MEDIAN(TopHITS_Hub_Static_AR!$H$2:$H$118)</f>
        <v>6171</v>
      </c>
      <c r="J25">
        <f>MEDIAN(TopHITS_Hub_Static_AR!$I$2:$I$118)</f>
        <v>4496</v>
      </c>
      <c r="K25">
        <f>MEDIAN(TopHITS_Hub_Static_AR!$J$2:$J$118)</f>
        <v>1663.5</v>
      </c>
      <c r="L25">
        <f>MEDIAN(TopHITS_Hub_Static_AR!$K$2:$K$118)</f>
        <v>2646</v>
      </c>
      <c r="M25" t="e">
        <f>MEDIAN(TopHITS_Hub_Static_AR!$L$2:$L$118)</f>
        <v>#NUM!</v>
      </c>
    </row>
    <row r="26" spans="1:13" ht="12.75">
      <c r="A26" s="5"/>
      <c r="B26" s="6">
        <v>75</v>
      </c>
      <c r="C26">
        <f>PERCENTILE(TopHITS_Hub_Static_AR!$B$2:$B$118,$B26/100)</f>
        <v>16061.5</v>
      </c>
      <c r="D26">
        <f>PERCENTILE(TopHITS_Hub_Static_AR!$C$2:$C$118,$B26/100)</f>
        <v>13033</v>
      </c>
      <c r="E26">
        <f>PERCENTILE(TopHITS_Hub_Static_AR!$D$2:$D$118,$B26/100)</f>
        <v>11285.25</v>
      </c>
      <c r="F26">
        <f>PERCENTILE(TopHITS_Hub_Static_AR!$E$2:$E$118,$B26/100)</f>
        <v>11046.75</v>
      </c>
      <c r="G26">
        <f>PERCENTILE(TopHITS_Hub_Static_AR!$F$2:$F$118,$B26/100)</f>
        <v>8961.5</v>
      </c>
      <c r="H26">
        <f>PERCENTILE(TopHITS_Hub_Static_AR!$G$2:$G$118,$B26/100)</f>
        <v>7825.5</v>
      </c>
      <c r="I26">
        <f>PERCENTILE(TopHITS_Hub_Static_AR!$H$2:$H$118,$B26/100)</f>
        <v>12221.5</v>
      </c>
      <c r="J26">
        <f>PERCENTILE(TopHITS_Hub_Static_AR!$I$2:$I$118,$B26/100)</f>
        <v>11122.5</v>
      </c>
      <c r="K26">
        <f>PERCENTILE(TopHITS_Hub_Static_AR!$J$2:$J$118,$B26/100)</f>
        <v>6526</v>
      </c>
      <c r="L26">
        <f>PERCENTILE(TopHITS_Hub_Static_AR!$K$2:$K$118,$B26/100)</f>
        <v>4391.75</v>
      </c>
      <c r="M26" t="e">
        <f>PERCENTILE(TopHITS_Hub_Static_AR!$L$2:$L$118,$B26/100)</f>
        <v>#NUM!</v>
      </c>
    </row>
    <row r="27" spans="1:13" ht="12.75">
      <c r="A27" s="5">
        <f>MAX(C27:M27)</f>
        <v>82150</v>
      </c>
      <c r="B27" s="3" t="s">
        <v>4</v>
      </c>
      <c r="C27">
        <f>MAX(TopHITS_Hub_Static_AR!$B$2:$B$118)</f>
        <v>82150</v>
      </c>
      <c r="D27">
        <f>MAX(TopHITS_Hub_Static_AR!$C$2:$C$118)</f>
        <v>73873</v>
      </c>
      <c r="E27">
        <f>MAX(TopHITS_Hub_Static_AR!$D$2:$D$118)</f>
        <v>50819</v>
      </c>
      <c r="F27">
        <f>MAX(TopHITS_Hub_Static_AR!$E$2:$E$118)</f>
        <v>43836</v>
      </c>
      <c r="G27">
        <f>MAX(TopHITS_Hub_Static_AR!$F$2:$F$118)</f>
        <v>37118</v>
      </c>
      <c r="H27">
        <f>MAX(TopHITS_Hub_Static_AR!$G$2:$G$118)</f>
        <v>30524</v>
      </c>
      <c r="I27">
        <f>MAX(TopHITS_Hub_Static_AR!$H$2:$H$118)</f>
        <v>24125</v>
      </c>
      <c r="J27">
        <f>MAX(TopHITS_Hub_Static_AR!$I$2:$I$118)</f>
        <v>17875</v>
      </c>
      <c r="K27">
        <f>MAX(TopHITS_Hub_Static_AR!$J$2:$J$118)</f>
        <v>11970</v>
      </c>
      <c r="L27">
        <f>MAX(TopHITS_Hub_Static_AR!$K$2:$K$118)</f>
        <v>5939</v>
      </c>
      <c r="M27">
        <f>MAX(TopHITS_Hub_Static_AR!$L$2:$L$118)</f>
        <v>0</v>
      </c>
    </row>
    <row r="28" spans="1:13" ht="12.75">
      <c r="A28" s="5"/>
      <c r="B28" s="3" t="s">
        <v>5</v>
      </c>
      <c r="C28">
        <f>AVERAGE(TopHITS_Hub_Static_AR!$B$2:$B$118)</f>
        <v>13227.327102803738</v>
      </c>
      <c r="D28">
        <f>AVERAGE(TopHITS_Hub_Static_AR!$C$2:$C$118)</f>
        <v>11417.75</v>
      </c>
      <c r="E28">
        <f>AVERAGE(TopHITS_Hub_Static_AR!$D$2:$D$118)</f>
        <v>10571.32142857143</v>
      </c>
      <c r="F28">
        <f>AVERAGE(TopHITS_Hub_Static_AR!$E$2:$E$118)</f>
        <v>9829.642857142857</v>
      </c>
      <c r="G28">
        <f>AVERAGE(TopHITS_Hub_Static_AR!$F$2:$F$118)</f>
        <v>8060.464285714285</v>
      </c>
      <c r="H28">
        <f>AVERAGE(TopHITS_Hub_Static_AR!$G$2:$G$118)</f>
        <v>7873.642857142857</v>
      </c>
      <c r="I28">
        <f>AVERAGE(TopHITS_Hub_Static_AR!$H$2:$H$118)</f>
        <v>8109</v>
      </c>
      <c r="J28">
        <f>AVERAGE(TopHITS_Hub_Static_AR!$I$2:$I$118)</f>
        <v>6572.857142857143</v>
      </c>
      <c r="K28">
        <f>AVERAGE(TopHITS_Hub_Static_AR!$J$2:$J$118)</f>
        <v>3914.3333333333335</v>
      </c>
      <c r="L28">
        <f>AVERAGE(TopHITS_Hub_Static_AR!$K$2:$K$118)</f>
        <v>2824.25</v>
      </c>
      <c r="M28" t="e">
        <f>AVERAGE(TopHITS_Hub_Static_AR!$L$2:$L$118)</f>
        <v>#DIV/0!</v>
      </c>
    </row>
    <row r="29" spans="1:13" ht="12.75">
      <c r="A29" s="5"/>
      <c r="B29" s="3" t="s">
        <v>6</v>
      </c>
      <c r="C29">
        <f>STDEV(TopHITS_Hub_Static_AR!$B$2:$B$118)</f>
        <v>17201.914461124477</v>
      </c>
      <c r="D29">
        <f>STDEV(TopHITS_Hub_Static_AR!$C$2:$C$118)</f>
        <v>14852.668368331617</v>
      </c>
      <c r="E29">
        <f>STDEV(TopHITS_Hub_Static_AR!$D$2:$D$118)</f>
        <v>12558.316828601375</v>
      </c>
      <c r="F29">
        <f>STDEV(TopHITS_Hub_Static_AR!$E$2:$E$118)</f>
        <v>11524.955687595735</v>
      </c>
      <c r="G29">
        <f>STDEV(TopHITS_Hub_Static_AR!$F$2:$F$118)</f>
        <v>9288.238311144001</v>
      </c>
      <c r="H29">
        <f>STDEV(TopHITS_Hub_Static_AR!$G$2:$G$118)</f>
        <v>9144.148196920956</v>
      </c>
      <c r="I29">
        <f>STDEV(TopHITS_Hub_Static_AR!$H$2:$H$118)</f>
        <v>7746.4329712311965</v>
      </c>
      <c r="J29">
        <f>STDEV(TopHITS_Hub_Static_AR!$I$2:$I$118)</f>
        <v>6906.171598132872</v>
      </c>
      <c r="K29">
        <f>STDEV(TopHITS_Hub_Static_AR!$J$2:$J$118)</f>
        <v>4896.661665529554</v>
      </c>
      <c r="L29">
        <f>STDEV(TopHITS_Hub_Static_AR!$K$2:$K$118)</f>
        <v>2607.6142832098462</v>
      </c>
      <c r="M29" t="e">
        <f>STDEV(TopHITS_Hub_Static_AR!$L$2:$L$118)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289</v>
      </c>
      <c r="F31" s="5">
        <f t="shared" si="0"/>
        <v>194</v>
      </c>
      <c r="G31" s="5">
        <f t="shared" si="0"/>
        <v>199</v>
      </c>
      <c r="H31" s="5">
        <f t="shared" si="0"/>
        <v>165</v>
      </c>
      <c r="I31" s="5">
        <f t="shared" si="0"/>
        <v>299</v>
      </c>
      <c r="J31" s="5">
        <f t="shared" si="0"/>
        <v>216</v>
      </c>
      <c r="K31" s="5">
        <f t="shared" si="0"/>
        <v>135</v>
      </c>
      <c r="L31" s="5">
        <f t="shared" si="0"/>
        <v>66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2109.5</v>
      </c>
      <c r="D32" s="5">
        <f t="shared" si="1"/>
        <v>1916.25</v>
      </c>
      <c r="E32" s="5">
        <f t="shared" si="1"/>
        <v>1954.75</v>
      </c>
      <c r="F32" s="5">
        <f t="shared" si="1"/>
        <v>1488</v>
      </c>
      <c r="G32" s="5">
        <f t="shared" si="1"/>
        <v>1752.5</v>
      </c>
      <c r="H32" s="5">
        <f t="shared" si="1"/>
        <v>670.5</v>
      </c>
      <c r="I32" s="5">
        <f t="shared" si="1"/>
        <v>1930.5</v>
      </c>
      <c r="J32" s="5">
        <f t="shared" si="1"/>
        <v>373</v>
      </c>
      <c r="K32" s="5">
        <f t="shared" si="1"/>
        <v>211.25</v>
      </c>
      <c r="L32" s="5">
        <f t="shared" si="1"/>
        <v>1012.5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3884.5</v>
      </c>
      <c r="D33" s="5">
        <f t="shared" si="2"/>
        <v>3496.25</v>
      </c>
      <c r="E33" s="5">
        <f t="shared" si="2"/>
        <v>3598.25</v>
      </c>
      <c r="F33" s="5">
        <f t="shared" si="2"/>
        <v>3804.5</v>
      </c>
      <c r="G33" s="5">
        <f t="shared" si="2"/>
        <v>3628.5</v>
      </c>
      <c r="H33" s="5">
        <f t="shared" si="2"/>
        <v>5532.5</v>
      </c>
      <c r="I33" s="5">
        <f t="shared" si="2"/>
        <v>3941.5</v>
      </c>
      <c r="J33" s="5">
        <f t="shared" si="2"/>
        <v>3907</v>
      </c>
      <c r="K33" s="5">
        <f t="shared" si="2"/>
        <v>1317.25</v>
      </c>
      <c r="L33" s="5">
        <f t="shared" si="2"/>
        <v>1567.5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10066.5</v>
      </c>
      <c r="D35" s="5">
        <f t="shared" si="4"/>
        <v>7619.5</v>
      </c>
      <c r="E35" s="5">
        <f t="shared" si="4"/>
        <v>5443.25</v>
      </c>
      <c r="F35" s="5">
        <f t="shared" si="4"/>
        <v>5560.25</v>
      </c>
      <c r="G35" s="5">
        <f t="shared" si="4"/>
        <v>3381.5</v>
      </c>
      <c r="H35" s="5">
        <f t="shared" si="4"/>
        <v>1457.5</v>
      </c>
      <c r="I35" s="5">
        <f t="shared" si="4"/>
        <v>6050.5</v>
      </c>
      <c r="J35" s="5">
        <f t="shared" si="4"/>
        <v>6626.5</v>
      </c>
      <c r="K35" s="5">
        <f t="shared" si="4"/>
        <v>4862.5</v>
      </c>
      <c r="L35" s="5">
        <f t="shared" si="4"/>
        <v>1745.75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66088.5</v>
      </c>
      <c r="D36" s="5">
        <f t="shared" si="5"/>
        <v>60840</v>
      </c>
      <c r="E36" s="5">
        <f t="shared" si="5"/>
        <v>39533.75</v>
      </c>
      <c r="F36" s="5">
        <f t="shared" si="5"/>
        <v>32789.25</v>
      </c>
      <c r="G36" s="5">
        <f t="shared" si="5"/>
        <v>28156.5</v>
      </c>
      <c r="H36" s="5">
        <f t="shared" si="5"/>
        <v>22698.5</v>
      </c>
      <c r="I36" s="5">
        <f t="shared" si="5"/>
        <v>11903.5</v>
      </c>
      <c r="J36" s="5">
        <f t="shared" si="5"/>
        <v>6752.5</v>
      </c>
      <c r="K36" s="5">
        <f t="shared" si="5"/>
        <v>5444</v>
      </c>
      <c r="L36" s="5">
        <f t="shared" si="5"/>
        <v>1547.25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2109.5</v>
      </c>
      <c r="D44" s="5">
        <f t="shared" si="12"/>
        <v>1916.25</v>
      </c>
      <c r="E44" s="5">
        <f t="shared" si="12"/>
        <v>1954.75</v>
      </c>
      <c r="F44" s="5">
        <f t="shared" si="12"/>
        <v>1488</v>
      </c>
      <c r="G44" s="5">
        <f t="shared" si="12"/>
        <v>1752.5</v>
      </c>
      <c r="H44" s="5">
        <f t="shared" si="12"/>
        <v>670.5</v>
      </c>
      <c r="I44" s="5">
        <f t="shared" si="12"/>
        <v>1930.5</v>
      </c>
      <c r="J44" s="5">
        <f t="shared" si="12"/>
        <v>373</v>
      </c>
      <c r="K44" s="5">
        <f t="shared" si="12"/>
        <v>211.25</v>
      </c>
      <c r="L44" s="5">
        <f t="shared" si="12"/>
        <v>1012.5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13227.327102803738</v>
      </c>
      <c r="D45" s="5">
        <f t="shared" si="13"/>
        <v>11417.75</v>
      </c>
      <c r="E45" s="5">
        <f t="shared" si="13"/>
        <v>10571.32142857143</v>
      </c>
      <c r="F45" s="5">
        <f t="shared" si="13"/>
        <v>9829.642857142857</v>
      </c>
      <c r="G45" s="5">
        <f t="shared" si="13"/>
        <v>8060.464285714285</v>
      </c>
      <c r="H45" s="5">
        <f t="shared" si="13"/>
        <v>7873.642857142857</v>
      </c>
      <c r="I45" s="5">
        <f t="shared" si="13"/>
        <v>8109</v>
      </c>
      <c r="J45" s="5">
        <f t="shared" si="13"/>
        <v>6572.857142857143</v>
      </c>
      <c r="K45" s="5">
        <f t="shared" si="13"/>
        <v>3914.3333333333335</v>
      </c>
      <c r="L45" s="5">
        <f t="shared" si="13"/>
        <v>2824.25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F8" sqref="F8"/>
    </sheetView>
  </sheetViews>
  <sheetFormatPr defaultColWidth="9.140625" defaultRowHeight="12.75"/>
  <sheetData>
    <row r="21" spans="3:13" ht="12.75">
      <c r="C21" s="7">
        <f>TopHITS_Hub_Static_BR!$B$1</f>
        <v>0</v>
      </c>
      <c r="D21" s="7">
        <f>TopHITS_Hub_Static_BR!$C$1</f>
        <v>0.1</v>
      </c>
      <c r="E21" s="7">
        <f>TopHITS_Hub_Static_BR!$D$1</f>
        <v>0.2</v>
      </c>
      <c r="F21" s="7">
        <f>TopHITS_Hub_Static_BR!$E$1</f>
        <v>0.3</v>
      </c>
      <c r="G21" s="7">
        <f>TopHITS_Hub_Static_BR!$F$1</f>
        <v>0.4</v>
      </c>
      <c r="H21" s="7">
        <f>TopHITS_Hub_Static_BR!$G$1</f>
        <v>0.5</v>
      </c>
      <c r="I21" s="7">
        <f>TopHITS_Hub_Static_BR!$H$1</f>
        <v>0.6</v>
      </c>
      <c r="J21" s="7">
        <f>TopHITS_Hub_Static_BR!$I$1</f>
        <v>0.7</v>
      </c>
      <c r="K21" s="7">
        <f>TopHITS_Hub_Static_BR!$J$1</f>
        <v>0.8</v>
      </c>
      <c r="L21" s="7">
        <f>TopHITS_Hub_Static_BR!$K$1</f>
        <v>0.9</v>
      </c>
      <c r="M21" s="7">
        <f>TopHITS_Hub_Static_BR!$L$1</f>
        <v>1</v>
      </c>
    </row>
    <row r="22" spans="1:13" ht="12.75">
      <c r="A22" s="5"/>
      <c r="B22" s="3" t="s">
        <v>1</v>
      </c>
      <c r="C22">
        <f>COUNT(TopHITS_Hub_Static_BR!$B$2:$B$114)</f>
        <v>42</v>
      </c>
      <c r="D22">
        <f>COUNT(TopHITS_Hub_Static_BR!$C$2:$C$114)</f>
        <v>34</v>
      </c>
      <c r="E22">
        <f>COUNT(TopHITS_Hub_Static_BR!$D$2:$D$114)</f>
        <v>23</v>
      </c>
      <c r="F22">
        <f>COUNT(TopHITS_Hub_Static_BR!$E$2:$E$114)</f>
        <v>19</v>
      </c>
      <c r="G22">
        <f>COUNT(TopHITS_Hub_Static_BR!$F$2:$F$114)</f>
        <v>14</v>
      </c>
      <c r="H22">
        <f>COUNT(TopHITS_Hub_Static_BR!$G$2:$G$114)</f>
        <v>8</v>
      </c>
      <c r="I22">
        <f>COUNT(TopHITS_Hub_Static_BR!$H$2:$H$114)</f>
        <v>7</v>
      </c>
      <c r="J22">
        <f>COUNT(TopHITS_Hub_Static_BR!$I$2:$I$114)</f>
        <v>6</v>
      </c>
      <c r="K22">
        <f>COUNT(TopHITS_Hub_Static_BR!$J$2:$J$114)</f>
        <v>5</v>
      </c>
      <c r="L22">
        <f>COUNT(TopHITS_Hub_Static_BR!$K$2:$K$114)</f>
        <v>4</v>
      </c>
      <c r="M22">
        <f>COUNT(TopHITS_Hub_Static_BR!$L$2:$L$114)</f>
        <v>0</v>
      </c>
    </row>
    <row r="23" spans="1:13" ht="12.75">
      <c r="A23" s="5">
        <f>MIN(C23:M23)</f>
        <v>0</v>
      </c>
      <c r="B23" s="3" t="s">
        <v>2</v>
      </c>
      <c r="C23">
        <f>MIN(TopHITS_Hub_Static_BR!$B$2:$B$114)</f>
        <v>1</v>
      </c>
      <c r="D23">
        <f>MIN(TopHITS_Hub_Static_BR!$C$2:$C$114)</f>
        <v>1</v>
      </c>
      <c r="E23">
        <f>MIN(TopHITS_Hub_Static_BR!$D$2:$D$114)</f>
        <v>289</v>
      </c>
      <c r="F23">
        <f>MIN(TopHITS_Hub_Static_BR!$E$2:$E$114)</f>
        <v>194</v>
      </c>
      <c r="G23">
        <f>MIN(TopHITS_Hub_Static_BR!$F$2:$F$114)</f>
        <v>199</v>
      </c>
      <c r="H23">
        <f>MIN(TopHITS_Hub_Static_BR!$G$2:$G$114)</f>
        <v>165</v>
      </c>
      <c r="I23">
        <f>MIN(TopHITS_Hub_Static_BR!$H$2:$H$114)</f>
        <v>299</v>
      </c>
      <c r="J23">
        <f>MIN(TopHITS_Hub_Static_BR!$I$2:$I$114)</f>
        <v>216</v>
      </c>
      <c r="K23">
        <f>MIN(TopHITS_Hub_Static_BR!$J$2:$J$114)</f>
        <v>135</v>
      </c>
      <c r="L23">
        <f>MIN(TopHITS_Hub_Static_BR!$K$2:$K$114)</f>
        <v>66</v>
      </c>
      <c r="M23">
        <f>MIN(TopHITS_Hub_Static_BR!$L$2:$L$114)</f>
        <v>0</v>
      </c>
    </row>
    <row r="24" spans="1:13" ht="12.75">
      <c r="A24" s="5"/>
      <c r="B24" s="6">
        <v>25</v>
      </c>
      <c r="C24">
        <f>PERCENTILE(TopHITS_Hub_Static_BR!$B$2:$B$114,$B24/100)</f>
        <v>789.75</v>
      </c>
      <c r="D24">
        <f>PERCENTILE(TopHITS_Hub_Static_BR!$C$2:$C$114,$B24/100)</f>
        <v>849</v>
      </c>
      <c r="E24">
        <f>PERCENTILE(TopHITS_Hub_Static_BR!$D$2:$D$114,$B24/100)</f>
        <v>1313</v>
      </c>
      <c r="F24">
        <f>PERCENTILE(TopHITS_Hub_Static_BR!$E$2:$E$114,$B24/100)</f>
        <v>951</v>
      </c>
      <c r="G24">
        <f>PERCENTILE(TopHITS_Hub_Static_BR!$F$2:$F$114,$B24/100)</f>
        <v>2166.75</v>
      </c>
      <c r="H24">
        <f>PERCENTILE(TopHITS_Hub_Static_BR!$G$2:$G$114,$B24/100)</f>
        <v>2053.75</v>
      </c>
      <c r="I24">
        <f>PERCENTILE(TopHITS_Hub_Static_BR!$H$2:$H$114,$B24/100)</f>
        <v>3328.5</v>
      </c>
      <c r="J24">
        <f>PERCENTILE(TopHITS_Hub_Static_BR!$I$2:$I$114,$B24/100)</f>
        <v>1496</v>
      </c>
      <c r="K24">
        <f>PERCENTILE(TopHITS_Hub_Static_BR!$J$2:$J$114,$B24/100)</f>
        <v>320</v>
      </c>
      <c r="L24">
        <f>PERCENTILE(TopHITS_Hub_Static_BR!$K$2:$K$114,$B24/100)</f>
        <v>1078.5</v>
      </c>
      <c r="M24" t="e">
        <f>PERCENTILE(TopHITS_Hub_Static_BR!$L$2:$L$114,$B24/100)</f>
        <v>#NUM!</v>
      </c>
    </row>
    <row r="25" spans="1:13" ht="12.75">
      <c r="A25" s="5">
        <f>A27-A23</f>
        <v>78047</v>
      </c>
      <c r="B25" s="3" t="s">
        <v>3</v>
      </c>
      <c r="C25">
        <f>MEDIAN(TopHITS_Hub_Static_BR!$B$2:$B$114)</f>
        <v>2348</v>
      </c>
      <c r="D25">
        <f>MEDIAN(TopHITS_Hub_Static_BR!$C$2:$C$114)</f>
        <v>2906.5</v>
      </c>
      <c r="E25">
        <f>MEDIAN(TopHITS_Hub_Static_BR!$D$2:$D$114)</f>
        <v>3621</v>
      </c>
      <c r="F25">
        <f>MEDIAN(TopHITS_Hub_Static_BR!$E$2:$E$114)</f>
        <v>5114</v>
      </c>
      <c r="G25">
        <f>MEDIAN(TopHITS_Hub_Static_BR!$F$2:$F$114)</f>
        <v>5438</v>
      </c>
      <c r="H25">
        <f>MEDIAN(TopHITS_Hub_Static_BR!$G$2:$G$114)</f>
        <v>6456.5</v>
      </c>
      <c r="I25">
        <f>MEDIAN(TopHITS_Hub_Static_BR!$H$2:$H$114)</f>
        <v>6168</v>
      </c>
      <c r="J25">
        <f>MEDIAN(TopHITS_Hub_Static_BR!$I$2:$I$114)</f>
        <v>7517.5</v>
      </c>
      <c r="K25">
        <f>MEDIAN(TopHITS_Hub_Static_BR!$J$2:$J$114)</f>
        <v>2902</v>
      </c>
      <c r="L25">
        <f>MEDIAN(TopHITS_Hub_Static_BR!$K$2:$K$114)</f>
        <v>2646</v>
      </c>
      <c r="M25" t="e">
        <f>MEDIAN(TopHITS_Hub_Static_BR!$L$2:$L$114)</f>
        <v>#NUM!</v>
      </c>
    </row>
    <row r="26" spans="1:13" ht="12.75">
      <c r="A26" s="5"/>
      <c r="B26" s="6">
        <v>75</v>
      </c>
      <c r="C26">
        <f>PERCENTILE(TopHITS_Hub_Static_BR!$B$2:$B$114,$B26/100)</f>
        <v>7049.25</v>
      </c>
      <c r="D26">
        <f>PERCENTILE(TopHITS_Hub_Static_BR!$C$2:$C$114,$B26/100)</f>
        <v>7167</v>
      </c>
      <c r="E26">
        <f>PERCENTILE(TopHITS_Hub_Static_BR!$D$2:$D$114,$B26/100)</f>
        <v>16639.5</v>
      </c>
      <c r="F26">
        <f>PERCENTILE(TopHITS_Hub_Static_BR!$E$2:$E$114,$B26/100)</f>
        <v>14174.5</v>
      </c>
      <c r="G26">
        <f>PERCENTILE(TopHITS_Hub_Static_BR!$F$2:$F$114,$B26/100)</f>
        <v>12813.75</v>
      </c>
      <c r="H26">
        <f>PERCENTILE(TopHITS_Hub_Static_BR!$G$2:$G$114,$B26/100)</f>
        <v>10369.5</v>
      </c>
      <c r="I26">
        <f>PERCENTILE(TopHITS_Hub_Static_BR!$H$2:$H$114,$B26/100)</f>
        <v>10293</v>
      </c>
      <c r="J26">
        <f>PERCENTILE(TopHITS_Hub_Static_BR!$I$2:$I$114,$B26/100)</f>
        <v>11414.25</v>
      </c>
      <c r="K26">
        <f>PERCENTILE(TopHITS_Hub_Static_BR!$J$2:$J$114,$B26/100)</f>
        <v>7734</v>
      </c>
      <c r="L26">
        <f>PERCENTILE(TopHITS_Hub_Static_BR!$K$2:$K$114,$B26/100)</f>
        <v>4391.75</v>
      </c>
      <c r="M26" t="e">
        <f>PERCENTILE(TopHITS_Hub_Static_BR!$L$2:$L$114,$B26/100)</f>
        <v>#NUM!</v>
      </c>
    </row>
    <row r="27" spans="1:13" ht="12.75">
      <c r="A27" s="5">
        <f>MAX(C27:M27)</f>
        <v>78047</v>
      </c>
      <c r="B27" s="3" t="s">
        <v>4</v>
      </c>
      <c r="C27">
        <f>MAX(TopHITS_Hub_Static_BR!$B$2:$B$114)</f>
        <v>78047</v>
      </c>
      <c r="D27">
        <f>MAX(TopHITS_Hub_Static_BR!$C$2:$C$114)</f>
        <v>38862</v>
      </c>
      <c r="E27">
        <f>MAX(TopHITS_Hub_Static_BR!$D$2:$D$114)</f>
        <v>39747</v>
      </c>
      <c r="F27">
        <f>MAX(TopHITS_Hub_Static_BR!$E$2:$E$114)</f>
        <v>31179</v>
      </c>
      <c r="G27">
        <f>MAX(TopHITS_Hub_Static_BR!$F$2:$F$114)</f>
        <v>27436</v>
      </c>
      <c r="H27">
        <f>MAX(TopHITS_Hub_Static_BR!$G$2:$G$114)</f>
        <v>20920</v>
      </c>
      <c r="I27">
        <f>MAX(TopHITS_Hub_Static_BR!$H$2:$H$114)</f>
        <v>16122</v>
      </c>
      <c r="J27">
        <f>MAX(TopHITS_Hub_Static_BR!$I$2:$I$114)</f>
        <v>17875</v>
      </c>
      <c r="K27">
        <f>MAX(TopHITS_Hub_Static_BR!$J$2:$J$114)</f>
        <v>11970</v>
      </c>
      <c r="L27">
        <f>MAX(TopHITS_Hub_Static_BR!$K$2:$K$114)</f>
        <v>5939</v>
      </c>
      <c r="M27">
        <f>MAX(TopHITS_Hub_Static_BR!$L$2:$L$114)</f>
        <v>0</v>
      </c>
    </row>
    <row r="28" spans="1:13" ht="12.75">
      <c r="A28" s="5"/>
      <c r="B28" s="3" t="s">
        <v>5</v>
      </c>
      <c r="C28">
        <f>AVERAGE(TopHITS_Hub_Static_BR!$B$2:$B$114)</f>
        <v>9740.595238095239</v>
      </c>
      <c r="D28">
        <f>AVERAGE(TopHITS_Hub_Static_BR!$C$2:$C$114)</f>
        <v>8077.676470588235</v>
      </c>
      <c r="E28">
        <f>AVERAGE(TopHITS_Hub_Static_BR!$D$2:$D$114)</f>
        <v>10750.260869565218</v>
      </c>
      <c r="F28">
        <f>AVERAGE(TopHITS_Hub_Static_BR!$E$2:$E$114)</f>
        <v>9318.368421052632</v>
      </c>
      <c r="G28">
        <f>AVERAGE(TopHITS_Hub_Static_BR!$F$2:$F$114)</f>
        <v>9097.857142857143</v>
      </c>
      <c r="H28">
        <f>AVERAGE(TopHITS_Hub_Static_BR!$G$2:$G$114)</f>
        <v>7833.125</v>
      </c>
      <c r="I28">
        <f>AVERAGE(TopHITS_Hub_Static_BR!$H$2:$H$114)</f>
        <v>7118.857142857143</v>
      </c>
      <c r="J28">
        <f>AVERAGE(TopHITS_Hub_Static_BR!$I$2:$I$114)</f>
        <v>7554.666666666667</v>
      </c>
      <c r="K28">
        <f>AVERAGE(TopHITS_Hub_Static_BR!$J$2:$J$114)</f>
        <v>4612.2</v>
      </c>
      <c r="L28">
        <f>AVERAGE(TopHITS_Hub_Static_BR!$K$2:$K$114)</f>
        <v>2824.25</v>
      </c>
      <c r="M28" t="e">
        <f>AVERAGE(TopHITS_Hub_Static_BR!$L$2:$L$114)</f>
        <v>#DIV/0!</v>
      </c>
    </row>
    <row r="29" spans="1:13" ht="12.75">
      <c r="A29" s="5"/>
      <c r="B29" s="3" t="s">
        <v>6</v>
      </c>
      <c r="C29">
        <f>STDEV(TopHITS_Hub_Static_BR!$B$2:$B$114)</f>
        <v>16427.457245839334</v>
      </c>
      <c r="D29">
        <f>STDEV(TopHITS_Hub_Static_BR!$C$2:$C$114)</f>
        <v>11837.227075271929</v>
      </c>
      <c r="E29">
        <f>STDEV(TopHITS_Hub_Static_BR!$D$2:$D$114)</f>
        <v>13397.525253898712</v>
      </c>
      <c r="F29">
        <f>STDEV(TopHITS_Hub_Static_BR!$E$2:$E$114)</f>
        <v>10817.0461834321</v>
      </c>
      <c r="G29">
        <f>STDEV(TopHITS_Hub_Static_BR!$F$2:$F$114)</f>
        <v>9561.295694760065</v>
      </c>
      <c r="H29">
        <f>STDEV(TopHITS_Hub_Static_BR!$G$2:$G$114)</f>
        <v>7738.731299444374</v>
      </c>
      <c r="I29">
        <f>STDEV(TopHITS_Hub_Static_BR!$H$2:$H$114)</f>
        <v>6080.341997743532</v>
      </c>
      <c r="J29">
        <f>STDEV(TopHITS_Hub_Static_BR!$I$2:$I$114)</f>
        <v>7009.783724671302</v>
      </c>
      <c r="K29">
        <f>STDEV(TopHITS_Hub_Static_BR!$J$2:$J$114)</f>
        <v>5130.203231841795</v>
      </c>
      <c r="L29">
        <f>STDEV(TopHITS_Hub_Static_BR!$K$2:$K$114)</f>
        <v>2607.6142832098462</v>
      </c>
      <c r="M29" t="e">
        <f>STDEV(TopHITS_Hub_Static_BR!$L$2:$L$114)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289</v>
      </c>
      <c r="F31" s="5">
        <f t="shared" si="0"/>
        <v>194</v>
      </c>
      <c r="G31" s="5">
        <f t="shared" si="0"/>
        <v>199</v>
      </c>
      <c r="H31" s="5">
        <f t="shared" si="0"/>
        <v>165</v>
      </c>
      <c r="I31" s="5">
        <f t="shared" si="0"/>
        <v>299</v>
      </c>
      <c r="J31" s="5">
        <f t="shared" si="0"/>
        <v>216</v>
      </c>
      <c r="K31" s="5">
        <f t="shared" si="0"/>
        <v>135</v>
      </c>
      <c r="L31" s="5">
        <f t="shared" si="0"/>
        <v>66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788.75</v>
      </c>
      <c r="D32" s="5">
        <f t="shared" si="1"/>
        <v>848</v>
      </c>
      <c r="E32" s="5">
        <f t="shared" si="1"/>
        <v>1024</v>
      </c>
      <c r="F32" s="5">
        <f t="shared" si="1"/>
        <v>757</v>
      </c>
      <c r="G32" s="5">
        <f t="shared" si="1"/>
        <v>1967.75</v>
      </c>
      <c r="H32" s="5">
        <f t="shared" si="1"/>
        <v>1888.75</v>
      </c>
      <c r="I32" s="5">
        <f t="shared" si="1"/>
        <v>3029.5</v>
      </c>
      <c r="J32" s="5">
        <f t="shared" si="1"/>
        <v>1280</v>
      </c>
      <c r="K32" s="5">
        <f t="shared" si="1"/>
        <v>185</v>
      </c>
      <c r="L32" s="5">
        <f t="shared" si="1"/>
        <v>1012.5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1558.25</v>
      </c>
      <c r="D33" s="5">
        <f t="shared" si="2"/>
        <v>2057.5</v>
      </c>
      <c r="E33" s="5">
        <f t="shared" si="2"/>
        <v>2308</v>
      </c>
      <c r="F33" s="5">
        <f t="shared" si="2"/>
        <v>4163</v>
      </c>
      <c r="G33" s="5">
        <f t="shared" si="2"/>
        <v>3271.25</v>
      </c>
      <c r="H33" s="5">
        <f t="shared" si="2"/>
        <v>4402.75</v>
      </c>
      <c r="I33" s="5">
        <f t="shared" si="2"/>
        <v>2839.5</v>
      </c>
      <c r="J33" s="5">
        <f t="shared" si="2"/>
        <v>6021.5</v>
      </c>
      <c r="K33" s="5">
        <f t="shared" si="2"/>
        <v>2582</v>
      </c>
      <c r="L33" s="5">
        <f t="shared" si="2"/>
        <v>1567.5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4701.25</v>
      </c>
      <c r="D35" s="5">
        <f t="shared" si="4"/>
        <v>4260.5</v>
      </c>
      <c r="E35" s="5">
        <f t="shared" si="4"/>
        <v>13018.5</v>
      </c>
      <c r="F35" s="5">
        <f t="shared" si="4"/>
        <v>9060.5</v>
      </c>
      <c r="G35" s="5">
        <f t="shared" si="4"/>
        <v>7375.75</v>
      </c>
      <c r="H35" s="5">
        <f t="shared" si="4"/>
        <v>3913</v>
      </c>
      <c r="I35" s="5">
        <f t="shared" si="4"/>
        <v>4125</v>
      </c>
      <c r="J35" s="5">
        <f t="shared" si="4"/>
        <v>3896.75</v>
      </c>
      <c r="K35" s="5">
        <f t="shared" si="4"/>
        <v>4832</v>
      </c>
      <c r="L35" s="5">
        <f t="shared" si="4"/>
        <v>1745.75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70997.75</v>
      </c>
      <c r="D36" s="5">
        <f t="shared" si="5"/>
        <v>31695</v>
      </c>
      <c r="E36" s="5">
        <f t="shared" si="5"/>
        <v>23107.5</v>
      </c>
      <c r="F36" s="5">
        <f t="shared" si="5"/>
        <v>17004.5</v>
      </c>
      <c r="G36" s="5">
        <f t="shared" si="5"/>
        <v>14622.25</v>
      </c>
      <c r="H36" s="5">
        <f t="shared" si="5"/>
        <v>10550.5</v>
      </c>
      <c r="I36" s="5">
        <f t="shared" si="5"/>
        <v>5829</v>
      </c>
      <c r="J36" s="5">
        <f t="shared" si="5"/>
        <v>6460.75</v>
      </c>
      <c r="K36" s="5">
        <f t="shared" si="5"/>
        <v>4236</v>
      </c>
      <c r="L36" s="5">
        <f t="shared" si="5"/>
        <v>1547.25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788.75</v>
      </c>
      <c r="D44" s="5">
        <f t="shared" si="12"/>
        <v>848</v>
      </c>
      <c r="E44" s="5">
        <f t="shared" si="12"/>
        <v>1024</v>
      </c>
      <c r="F44" s="5">
        <f t="shared" si="12"/>
        <v>757</v>
      </c>
      <c r="G44" s="5">
        <f t="shared" si="12"/>
        <v>1967.75</v>
      </c>
      <c r="H44" s="5">
        <f t="shared" si="12"/>
        <v>1888.75</v>
      </c>
      <c r="I44" s="5">
        <f t="shared" si="12"/>
        <v>3029.5</v>
      </c>
      <c r="J44" s="5">
        <f t="shared" si="12"/>
        <v>1280</v>
      </c>
      <c r="K44" s="5">
        <f t="shared" si="12"/>
        <v>185</v>
      </c>
      <c r="L44" s="5">
        <f t="shared" si="12"/>
        <v>1012.5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9740.595238095239</v>
      </c>
      <c r="D45" s="5">
        <f t="shared" si="13"/>
        <v>8077.676470588235</v>
      </c>
      <c r="E45" s="5">
        <f t="shared" si="13"/>
        <v>10750.260869565218</v>
      </c>
      <c r="F45" s="5">
        <f t="shared" si="13"/>
        <v>9318.368421052632</v>
      </c>
      <c r="G45" s="5">
        <f t="shared" si="13"/>
        <v>9097.857142857143</v>
      </c>
      <c r="H45" s="5">
        <f t="shared" si="13"/>
        <v>7833.125</v>
      </c>
      <c r="I45" s="5">
        <f t="shared" si="13"/>
        <v>7118.857142857143</v>
      </c>
      <c r="J45" s="5">
        <f t="shared" si="13"/>
        <v>7554.666666666667</v>
      </c>
      <c r="K45" s="5">
        <f t="shared" si="13"/>
        <v>4612.2</v>
      </c>
      <c r="L45" s="5">
        <f t="shared" si="13"/>
        <v>2824.25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G3" sqref="G3"/>
    </sheetView>
  </sheetViews>
  <sheetFormatPr defaultColWidth="9.140625" defaultRowHeight="12.75"/>
  <sheetData>
    <row r="21" spans="3:13" ht="12.75">
      <c r="C21" s="7">
        <f>BottomHITS_Hub_Static_AR!$B$1</f>
        <v>0</v>
      </c>
      <c r="D21" s="7">
        <f>BottomHITS_Hub_Static_AR!$C$1</f>
        <v>0.1</v>
      </c>
      <c r="E21" s="7">
        <f>BottomHITS_Hub_Static_AR!$D$1</f>
        <v>0.2</v>
      </c>
      <c r="F21" s="7">
        <f>BottomHITS_Hub_Static_AR!$E$1</f>
        <v>0.3</v>
      </c>
      <c r="G21" s="7">
        <f>BottomHITS_Hub_Static_AR!$F$1</f>
        <v>0.4</v>
      </c>
      <c r="H21" s="7">
        <f>BottomHITS_Hub_Static_AR!$G$1</f>
        <v>0.5</v>
      </c>
      <c r="I21" s="7">
        <f>BottomHITS_Hub_Static_AR!$H$1</f>
        <v>0.6</v>
      </c>
      <c r="J21" s="7">
        <f>BottomHITS_Hub_Static_AR!$I$1</f>
        <v>0.7</v>
      </c>
      <c r="K21" s="7">
        <f>BottomHITS_Hub_Static_AR!$J$1</f>
        <v>0.8</v>
      </c>
      <c r="L21" s="7">
        <f>BottomHITS_Hub_Static_AR!$K$1</f>
        <v>0.9</v>
      </c>
      <c r="M21" s="7">
        <f>BottomHITS_Hub_Static_AR!$L$1</f>
        <v>1</v>
      </c>
    </row>
    <row r="22" spans="1:13" ht="12.75">
      <c r="A22" s="5"/>
      <c r="B22" s="3" t="s">
        <v>1</v>
      </c>
      <c r="C22">
        <f>COUNT(BottomHITS_Hub_Static_AR!$B$2:$B$118)</f>
        <v>107</v>
      </c>
      <c r="D22">
        <f>COUNT(BottomHITS_Hub_Static_AR!$C$2:$C$118)</f>
        <v>106</v>
      </c>
      <c r="E22">
        <f>COUNT(BottomHITS_Hub_Static_AR!$D$2:$D$118)</f>
        <v>102</v>
      </c>
      <c r="F22">
        <f>COUNT(BottomHITS_Hub_Static_AR!$E$2:$E$118)</f>
        <v>100</v>
      </c>
      <c r="G22">
        <f>COUNT(BottomHITS_Hub_Static_AR!$F$2:$F$118)</f>
        <v>97</v>
      </c>
      <c r="H22">
        <f>COUNT(BottomHITS_Hub_Static_AR!$G$2:$G$118)</f>
        <v>93</v>
      </c>
      <c r="I22">
        <f>COUNT(BottomHITS_Hub_Static_AR!$H$2:$H$118)</f>
        <v>79</v>
      </c>
      <c r="J22">
        <f>COUNT(BottomHITS_Hub_Static_AR!$I$2:$I$118)</f>
        <v>65</v>
      </c>
      <c r="K22">
        <f>COUNT(BottomHITS_Hub_Static_AR!$J$2:$J$118)</f>
        <v>51</v>
      </c>
      <c r="L22">
        <f>COUNT(BottomHITS_Hub_Static_AR!$K$2:$K$118)</f>
        <v>23</v>
      </c>
      <c r="M22">
        <f>COUNT(BottomHITS_Hub_Static_AR!$L$2:$L$118)</f>
        <v>0</v>
      </c>
    </row>
    <row r="23" spans="1:13" ht="12.75">
      <c r="A23" s="5">
        <f>MIN(C23:M23)</f>
        <v>0</v>
      </c>
      <c r="B23" s="3" t="s">
        <v>2</v>
      </c>
      <c r="C23">
        <f>MIN(BottomHITS_Hub_Static_AR!$B$2:$B$118)</f>
        <v>1</v>
      </c>
      <c r="D23">
        <f>MIN(BottomHITS_Hub_Static_AR!$C$2:$C$118)</f>
        <v>1</v>
      </c>
      <c r="E23">
        <f>MIN(BottomHITS_Hub_Static_AR!$D$2:$D$118)</f>
        <v>1</v>
      </c>
      <c r="F23">
        <f>MIN(BottomHITS_Hub_Static_AR!$E$2:$E$118)</f>
        <v>1</v>
      </c>
      <c r="G23">
        <f>MIN(BottomHITS_Hub_Static_AR!$F$2:$F$118)</f>
        <v>1</v>
      </c>
      <c r="H23">
        <f>MIN(BottomHITS_Hub_Static_AR!$G$2:$G$118)</f>
        <v>1</v>
      </c>
      <c r="I23">
        <f>MIN(BottomHITS_Hub_Static_AR!$H$2:$H$118)</f>
        <v>1</v>
      </c>
      <c r="J23">
        <f>MIN(BottomHITS_Hub_Static_AR!$I$2:$I$118)</f>
        <v>1</v>
      </c>
      <c r="K23">
        <f>MIN(BottomHITS_Hub_Static_AR!$J$2:$J$118)</f>
        <v>1</v>
      </c>
      <c r="L23">
        <f>MIN(BottomHITS_Hub_Static_AR!$K$2:$K$118)</f>
        <v>3</v>
      </c>
      <c r="M23">
        <f>MIN(BottomHITS_Hub_Static_AR!$L$2:$L$118)</f>
        <v>0</v>
      </c>
    </row>
    <row r="24" spans="1:13" ht="12.75">
      <c r="A24" s="5"/>
      <c r="B24" s="6">
        <v>25</v>
      </c>
      <c r="C24">
        <f>PERCENTILE(BottomHITS_Hub_Static_AR!$B$2:$B$118,$B24/100)</f>
        <v>2110.5</v>
      </c>
      <c r="D24">
        <f>PERCENTILE(BottomHITS_Hub_Static_AR!$C$2:$C$118,$B24/100)</f>
        <v>1848.5</v>
      </c>
      <c r="E24">
        <f>PERCENTILE(BottomHITS_Hub_Static_AR!$D$2:$D$118,$B24/100)</f>
        <v>1825.25</v>
      </c>
      <c r="F24">
        <f>PERCENTILE(BottomHITS_Hub_Static_AR!$E$2:$E$118,$B24/100)</f>
        <v>1531.5</v>
      </c>
      <c r="G24">
        <f>PERCENTILE(BottomHITS_Hub_Static_AR!$F$2:$F$118,$B24/100)</f>
        <v>1345</v>
      </c>
      <c r="H24">
        <f>PERCENTILE(BottomHITS_Hub_Static_AR!$G$2:$G$118,$B24/100)</f>
        <v>1283</v>
      </c>
      <c r="I24">
        <f>PERCENTILE(BottomHITS_Hub_Static_AR!$H$2:$H$118,$B24/100)</f>
        <v>1078.5</v>
      </c>
      <c r="J24">
        <f>PERCENTILE(BottomHITS_Hub_Static_AR!$I$2:$I$118,$B24/100)</f>
        <v>854</v>
      </c>
      <c r="K24">
        <f>PERCENTILE(BottomHITS_Hub_Static_AR!$J$2:$J$118,$B24/100)</f>
        <v>359</v>
      </c>
      <c r="L24">
        <f>PERCENTILE(BottomHITS_Hub_Static_AR!$K$2:$K$118,$B24/100)</f>
        <v>216.5</v>
      </c>
      <c r="M24" t="e">
        <f>PERCENTILE(BottomHITS_Hub_Static_AR!$L$2:$L$118,$B24/100)</f>
        <v>#NUM!</v>
      </c>
    </row>
    <row r="25" spans="1:13" ht="12.75">
      <c r="A25" s="5">
        <f>A27-A23</f>
        <v>82150</v>
      </c>
      <c r="B25" s="3" t="s">
        <v>3</v>
      </c>
      <c r="C25">
        <f>MEDIAN(BottomHITS_Hub_Static_AR!$B$2:$B$118)</f>
        <v>5995</v>
      </c>
      <c r="D25">
        <f>MEDIAN(BottomHITS_Hub_Static_AR!$C$2:$C$118)</f>
        <v>5477</v>
      </c>
      <c r="E25">
        <f>MEDIAN(BottomHITS_Hub_Static_AR!$D$2:$D$118)</f>
        <v>4953</v>
      </c>
      <c r="F25">
        <f>MEDIAN(BottomHITS_Hub_Static_AR!$E$2:$E$118)</f>
        <v>4505</v>
      </c>
      <c r="G25">
        <f>MEDIAN(BottomHITS_Hub_Static_AR!$F$2:$F$118)</f>
        <v>3831</v>
      </c>
      <c r="H25">
        <f>MEDIAN(BottomHITS_Hub_Static_AR!$G$2:$G$118)</f>
        <v>3291</v>
      </c>
      <c r="I25">
        <f>MEDIAN(BottomHITS_Hub_Static_AR!$H$2:$H$118)</f>
        <v>2547</v>
      </c>
      <c r="J25">
        <f>MEDIAN(BottomHITS_Hub_Static_AR!$I$2:$I$118)</f>
        <v>1935</v>
      </c>
      <c r="K25">
        <f>MEDIAN(BottomHITS_Hub_Static_AR!$J$2:$J$118)</f>
        <v>1301</v>
      </c>
      <c r="L25">
        <f>MEDIAN(BottomHITS_Hub_Static_AR!$K$2:$K$118)</f>
        <v>1111</v>
      </c>
      <c r="M25" t="e">
        <f>MEDIAN(BottomHITS_Hub_Static_AR!$L$2:$L$118)</f>
        <v>#NUM!</v>
      </c>
    </row>
    <row r="26" spans="1:13" ht="12.75">
      <c r="A26" s="5"/>
      <c r="B26" s="6">
        <v>75</v>
      </c>
      <c r="C26">
        <f>PERCENTILE(BottomHITS_Hub_Static_AR!$B$2:$B$118,$B26/100)</f>
        <v>16061.5</v>
      </c>
      <c r="D26">
        <f>PERCENTILE(BottomHITS_Hub_Static_AR!$C$2:$C$118,$B26/100)</f>
        <v>14684</v>
      </c>
      <c r="E26">
        <f>PERCENTILE(BottomHITS_Hub_Static_AR!$D$2:$D$118,$B26/100)</f>
        <v>12985.25</v>
      </c>
      <c r="F26">
        <f>PERCENTILE(BottomHITS_Hub_Static_AR!$E$2:$E$118,$B26/100)</f>
        <v>11519.25</v>
      </c>
      <c r="G26">
        <f>PERCENTILE(BottomHITS_Hub_Static_AR!$F$2:$F$118,$B26/100)</f>
        <v>9002</v>
      </c>
      <c r="H26">
        <f>PERCENTILE(BottomHITS_Hub_Static_AR!$G$2:$G$118,$B26/100)</f>
        <v>9425</v>
      </c>
      <c r="I26">
        <f>PERCENTILE(BottomHITS_Hub_Static_AR!$H$2:$H$118,$B26/100)</f>
        <v>8099</v>
      </c>
      <c r="J26">
        <f>PERCENTILE(BottomHITS_Hub_Static_AR!$I$2:$I$118,$B26/100)</f>
        <v>5684</v>
      </c>
      <c r="K26">
        <f>PERCENTILE(BottomHITS_Hub_Static_AR!$J$2:$J$118,$B26/100)</f>
        <v>4439.5</v>
      </c>
      <c r="L26">
        <f>PERCENTILE(BottomHITS_Hub_Static_AR!$K$2:$K$118,$B26/100)</f>
        <v>2777</v>
      </c>
      <c r="M26" t="e">
        <f>PERCENTILE(BottomHITS_Hub_Static_AR!$L$2:$L$118,$B26/100)</f>
        <v>#NUM!</v>
      </c>
    </row>
    <row r="27" spans="1:13" ht="12.75">
      <c r="A27" s="5">
        <f>MAX(C27:M27)</f>
        <v>82150</v>
      </c>
      <c r="B27" s="3" t="s">
        <v>4</v>
      </c>
      <c r="C27">
        <f>MAX(BottomHITS_Hub_Static_AR!$B$2:$B$118)</f>
        <v>82150</v>
      </c>
      <c r="D27">
        <f>MAX(BottomHITS_Hub_Static_AR!$C$2:$C$118)</f>
        <v>73983</v>
      </c>
      <c r="E27">
        <f>MAX(BottomHITS_Hub_Static_AR!$D$2:$D$118)</f>
        <v>65799</v>
      </c>
      <c r="F27">
        <f>MAX(BottomHITS_Hub_Static_AR!$E$2:$E$118)</f>
        <v>57628</v>
      </c>
      <c r="G27">
        <f>MAX(BottomHITS_Hub_Static_AR!$F$2:$F$118)</f>
        <v>49457</v>
      </c>
      <c r="H27">
        <f>MAX(BottomHITS_Hub_Static_AR!$G$2:$G$118)</f>
        <v>41230</v>
      </c>
      <c r="I27">
        <f>MAX(BottomHITS_Hub_Static_AR!$H$2:$H$118)</f>
        <v>33053</v>
      </c>
      <c r="J27">
        <f>MAX(BottomHITS_Hub_Static_AR!$I$2:$I$118)</f>
        <v>24809</v>
      </c>
      <c r="K27">
        <f>MAX(BottomHITS_Hub_Static_AR!$J$2:$J$118)</f>
        <v>16565</v>
      </c>
      <c r="L27">
        <f>MAX(BottomHITS_Hub_Static_AR!$K$2:$K$118)</f>
        <v>8010</v>
      </c>
      <c r="M27">
        <f>MAX(BottomHITS_Hub_Static_AR!$L$2:$L$118)</f>
        <v>0</v>
      </c>
    </row>
    <row r="28" spans="1:13" ht="12.75">
      <c r="A28" s="5"/>
      <c r="B28" s="3" t="s">
        <v>5</v>
      </c>
      <c r="C28">
        <f>AVERAGE(BottomHITS_Hub_Static_AR!$B$2:$B$118)</f>
        <v>13227.327102803738</v>
      </c>
      <c r="D28">
        <f>AVERAGE(BottomHITS_Hub_Static_AR!$C$2:$C$118)</f>
        <v>12175.462264150943</v>
      </c>
      <c r="E28">
        <f>AVERAGE(BottomHITS_Hub_Static_AR!$D$2:$D$118)</f>
        <v>10508.039215686274</v>
      </c>
      <c r="F28">
        <f>AVERAGE(BottomHITS_Hub_Static_AR!$E$2:$E$118)</f>
        <v>9164.75</v>
      </c>
      <c r="G28">
        <f>AVERAGE(BottomHITS_Hub_Static_AR!$F$2:$F$118)</f>
        <v>8003.680412371134</v>
      </c>
      <c r="H28">
        <f>AVERAGE(BottomHITS_Hub_Static_AR!$G$2:$G$118)</f>
        <v>7042.741935483871</v>
      </c>
      <c r="I28">
        <f>AVERAGE(BottomHITS_Hub_Static_AR!$H$2:$H$118)</f>
        <v>5758.518987341772</v>
      </c>
      <c r="J28">
        <f>AVERAGE(BottomHITS_Hub_Static_AR!$I$2:$I$118)</f>
        <v>4217.461538461538</v>
      </c>
      <c r="K28">
        <f>AVERAGE(BottomHITS_Hub_Static_AR!$J$2:$J$118)</f>
        <v>2998.3333333333335</v>
      </c>
      <c r="L28">
        <f>AVERAGE(BottomHITS_Hub_Static_AR!$K$2:$K$118)</f>
        <v>1722.0434782608695</v>
      </c>
      <c r="M28" t="e">
        <f>AVERAGE(BottomHITS_Hub_Static_AR!$L$2:$L$118)</f>
        <v>#DIV/0!</v>
      </c>
    </row>
    <row r="29" spans="1:13" ht="12.75">
      <c r="A29" s="5"/>
      <c r="B29" s="3" t="s">
        <v>6</v>
      </c>
      <c r="C29">
        <f>STDEV(BottomHITS_Hub_Static_AR!$B$2:$B$118)</f>
        <v>17201.914461124477</v>
      </c>
      <c r="D29">
        <f>STDEV(BottomHITS_Hub_Static_AR!$C$2:$C$118)</f>
        <v>15671.66854408634</v>
      </c>
      <c r="E29">
        <f>STDEV(BottomHITS_Hub_Static_AR!$D$2:$D$118)</f>
        <v>13317.690702295624</v>
      </c>
      <c r="F29">
        <f>STDEV(BottomHITS_Hub_Static_AR!$E$2:$E$118)</f>
        <v>11771.437977068894</v>
      </c>
      <c r="G29">
        <f>STDEV(BottomHITS_Hub_Static_AR!$F$2:$F$118)</f>
        <v>10323.730295765989</v>
      </c>
      <c r="H29">
        <f>STDEV(BottomHITS_Hub_Static_AR!$G$2:$G$118)</f>
        <v>8816.521158922169</v>
      </c>
      <c r="I29">
        <f>STDEV(BottomHITS_Hub_Static_AR!$H$2:$H$118)</f>
        <v>7364.746166636963</v>
      </c>
      <c r="J29">
        <f>STDEV(BottomHITS_Hub_Static_AR!$I$2:$I$118)</f>
        <v>5461.550423977961</v>
      </c>
      <c r="K29">
        <f>STDEV(BottomHITS_Hub_Static_AR!$J$2:$J$118)</f>
        <v>3857.353282584662</v>
      </c>
      <c r="L29">
        <f>STDEV(BottomHITS_Hub_Static_AR!$K$2:$K$118)</f>
        <v>2025.6158991158684</v>
      </c>
      <c r="M29" t="e">
        <f>STDEV(BottomHITS_Hub_Static_AR!$L$2:$L$118)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3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2109.5</v>
      </c>
      <c r="D32" s="5">
        <f t="shared" si="1"/>
        <v>1847.5</v>
      </c>
      <c r="E32" s="5">
        <f t="shared" si="1"/>
        <v>1824.25</v>
      </c>
      <c r="F32" s="5">
        <f t="shared" si="1"/>
        <v>1530.5</v>
      </c>
      <c r="G32" s="5">
        <f t="shared" si="1"/>
        <v>1344</v>
      </c>
      <c r="H32" s="5">
        <f t="shared" si="1"/>
        <v>1282</v>
      </c>
      <c r="I32" s="5">
        <f t="shared" si="1"/>
        <v>1077.5</v>
      </c>
      <c r="J32" s="5">
        <f t="shared" si="1"/>
        <v>853</v>
      </c>
      <c r="K32" s="5">
        <f t="shared" si="1"/>
        <v>358</v>
      </c>
      <c r="L32" s="5">
        <f t="shared" si="1"/>
        <v>213.5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3884.5</v>
      </c>
      <c r="D33" s="5">
        <f t="shared" si="2"/>
        <v>3628.5</v>
      </c>
      <c r="E33" s="5">
        <f t="shared" si="2"/>
        <v>3127.75</v>
      </c>
      <c r="F33" s="5">
        <f t="shared" si="2"/>
        <v>2973.5</v>
      </c>
      <c r="G33" s="5">
        <f t="shared" si="2"/>
        <v>2486</v>
      </c>
      <c r="H33" s="5">
        <f t="shared" si="2"/>
        <v>2008</v>
      </c>
      <c r="I33" s="5">
        <f t="shared" si="2"/>
        <v>1468.5</v>
      </c>
      <c r="J33" s="5">
        <f t="shared" si="2"/>
        <v>1081</v>
      </c>
      <c r="K33" s="5">
        <f t="shared" si="2"/>
        <v>942</v>
      </c>
      <c r="L33" s="5">
        <f t="shared" si="2"/>
        <v>894.5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10066.5</v>
      </c>
      <c r="D35" s="5">
        <f t="shared" si="4"/>
        <v>9207</v>
      </c>
      <c r="E35" s="5">
        <f t="shared" si="4"/>
        <v>8032.25</v>
      </c>
      <c r="F35" s="5">
        <f t="shared" si="4"/>
        <v>7014.25</v>
      </c>
      <c r="G35" s="5">
        <f t="shared" si="4"/>
        <v>5171</v>
      </c>
      <c r="H35" s="5">
        <f t="shared" si="4"/>
        <v>6134</v>
      </c>
      <c r="I35" s="5">
        <f t="shared" si="4"/>
        <v>5552</v>
      </c>
      <c r="J35" s="5">
        <f t="shared" si="4"/>
        <v>3749</v>
      </c>
      <c r="K35" s="5">
        <f t="shared" si="4"/>
        <v>3138.5</v>
      </c>
      <c r="L35" s="5">
        <f t="shared" si="4"/>
        <v>1666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66088.5</v>
      </c>
      <c r="D36" s="5">
        <f t="shared" si="5"/>
        <v>59299</v>
      </c>
      <c r="E36" s="5">
        <f t="shared" si="5"/>
        <v>52813.75</v>
      </c>
      <c r="F36" s="5">
        <f t="shared" si="5"/>
        <v>46108.75</v>
      </c>
      <c r="G36" s="5">
        <f t="shared" si="5"/>
        <v>40455</v>
      </c>
      <c r="H36" s="5">
        <f t="shared" si="5"/>
        <v>31805</v>
      </c>
      <c r="I36" s="5">
        <f t="shared" si="5"/>
        <v>24954</v>
      </c>
      <c r="J36" s="5">
        <f t="shared" si="5"/>
        <v>19125</v>
      </c>
      <c r="K36" s="5">
        <f t="shared" si="5"/>
        <v>12125.5</v>
      </c>
      <c r="L36" s="5">
        <f t="shared" si="5"/>
        <v>5233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2109.5</v>
      </c>
      <c r="D44" s="5">
        <f t="shared" si="12"/>
        <v>1847.5</v>
      </c>
      <c r="E44" s="5">
        <f t="shared" si="12"/>
        <v>1824.25</v>
      </c>
      <c r="F44" s="5">
        <f t="shared" si="12"/>
        <v>1530.5</v>
      </c>
      <c r="G44" s="5">
        <f t="shared" si="12"/>
        <v>1344</v>
      </c>
      <c r="H44" s="5">
        <f t="shared" si="12"/>
        <v>1282</v>
      </c>
      <c r="I44" s="5">
        <f t="shared" si="12"/>
        <v>1077.5</v>
      </c>
      <c r="J44" s="5">
        <f t="shared" si="12"/>
        <v>853</v>
      </c>
      <c r="K44" s="5">
        <f t="shared" si="12"/>
        <v>358</v>
      </c>
      <c r="L44" s="5">
        <f t="shared" si="12"/>
        <v>213.5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13227.327102803738</v>
      </c>
      <c r="D45" s="5">
        <f t="shared" si="13"/>
        <v>12175.462264150943</v>
      </c>
      <c r="E45" s="5">
        <f t="shared" si="13"/>
        <v>10508.039215686274</v>
      </c>
      <c r="F45" s="5">
        <f t="shared" si="13"/>
        <v>9164.75</v>
      </c>
      <c r="G45" s="5">
        <f t="shared" si="13"/>
        <v>8003.680412371134</v>
      </c>
      <c r="H45" s="5">
        <f t="shared" si="13"/>
        <v>7042.741935483871</v>
      </c>
      <c r="I45" s="5">
        <f t="shared" si="13"/>
        <v>5758.518987341772</v>
      </c>
      <c r="J45" s="5">
        <f t="shared" si="13"/>
        <v>4217.461538461538</v>
      </c>
      <c r="K45" s="5">
        <f t="shared" si="13"/>
        <v>2998.3333333333335</v>
      </c>
      <c r="L45" s="5">
        <f t="shared" si="13"/>
        <v>1722.0434782608695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G17" sqref="G17"/>
    </sheetView>
  </sheetViews>
  <sheetFormatPr defaultColWidth="9.140625" defaultRowHeight="12.75"/>
  <sheetData>
    <row r="21" spans="3:13" ht="12.75">
      <c r="C21" s="7">
        <f>BottomHITS_Hub_Static_BR!$B$1</f>
        <v>0</v>
      </c>
      <c r="D21" s="7">
        <f>BottomHITS_Hub_Static_BR!$C$1</f>
        <v>0.1</v>
      </c>
      <c r="E21" s="7">
        <f>BottomHITS_Hub_Static_BR!$D$1</f>
        <v>0.2</v>
      </c>
      <c r="F21" s="7">
        <f>BottomHITS_Hub_Static_BR!$E$1</f>
        <v>0.3</v>
      </c>
      <c r="G21" s="7">
        <f>BottomHITS_Hub_Static_BR!$F$1</f>
        <v>0.4</v>
      </c>
      <c r="H21" s="7">
        <f>BottomHITS_Hub_Static_BR!$G$1</f>
        <v>0.5</v>
      </c>
      <c r="I21" s="7">
        <f>BottomHITS_Hub_Static_BR!$H$1</f>
        <v>0.6</v>
      </c>
      <c r="J21" s="7">
        <f>BottomHITS_Hub_Static_BR!$I$1</f>
        <v>0.7</v>
      </c>
      <c r="K21" s="7">
        <f>BottomHITS_Hub_Static_BR!$J$1</f>
        <v>0.8</v>
      </c>
      <c r="L21" s="7">
        <f>BottomHITS_Hub_Static_BR!$K$1</f>
        <v>0.9</v>
      </c>
      <c r="M21" s="7">
        <f>BottomHITS_Hub_Static_BR!$L$1</f>
        <v>1</v>
      </c>
    </row>
    <row r="22" spans="1:13" ht="12.75">
      <c r="A22" s="5"/>
      <c r="B22" s="3" t="s">
        <v>1</v>
      </c>
      <c r="C22">
        <f>COUNT(BottomHITS_Hub_Static_BR!$B$2:$B$114)</f>
        <v>42</v>
      </c>
      <c r="D22">
        <f>COUNT(BottomHITS_Hub_Static_BR!$C$2:$C$114)</f>
        <v>42</v>
      </c>
      <c r="E22">
        <f>COUNT(BottomHITS_Hub_Static_BR!$D$2:$D$114)</f>
        <v>42</v>
      </c>
      <c r="F22">
        <f>COUNT(BottomHITS_Hub_Static_BR!$E$2:$E$114)</f>
        <v>42</v>
      </c>
      <c r="G22">
        <f>COUNT(BottomHITS_Hub_Static_BR!$F$2:$F$114)</f>
        <v>42</v>
      </c>
      <c r="H22">
        <f>COUNT(BottomHITS_Hub_Static_BR!$G$2:$G$114)</f>
        <v>42</v>
      </c>
      <c r="I22">
        <f>COUNT(BottomHITS_Hub_Static_BR!$H$2:$H$114)</f>
        <v>39</v>
      </c>
      <c r="J22">
        <f>COUNT(BottomHITS_Hub_Static_BR!$I$2:$I$114)</f>
        <v>34</v>
      </c>
      <c r="K22">
        <f>COUNT(BottomHITS_Hub_Static_BR!$J$2:$J$114)</f>
        <v>33</v>
      </c>
      <c r="L22">
        <f>COUNT(BottomHITS_Hub_Static_BR!$K$2:$K$114)</f>
        <v>16</v>
      </c>
      <c r="M22">
        <f>COUNT(BottomHITS_Hub_Static_BR!$L$2:$L$114)</f>
        <v>0</v>
      </c>
    </row>
    <row r="23" spans="1:13" ht="12.75">
      <c r="A23" s="5">
        <f>MIN(C23:M23)</f>
        <v>0</v>
      </c>
      <c r="B23" s="3" t="s">
        <v>2</v>
      </c>
      <c r="C23">
        <f>MIN(BottomHITS_Hub_Static_BR!$B$2:$B$114)</f>
        <v>1</v>
      </c>
      <c r="D23">
        <f>MIN(BottomHITS_Hub_Static_BR!$C$2:$C$114)</f>
        <v>1</v>
      </c>
      <c r="E23">
        <f>MIN(BottomHITS_Hub_Static_BR!$D$2:$D$114)</f>
        <v>1</v>
      </c>
      <c r="F23">
        <f>MIN(BottomHITS_Hub_Static_BR!$E$2:$E$114)</f>
        <v>1</v>
      </c>
      <c r="G23">
        <f>MIN(BottomHITS_Hub_Static_BR!$F$2:$F$114)</f>
        <v>1</v>
      </c>
      <c r="H23">
        <f>MIN(BottomHITS_Hub_Static_BR!$G$2:$G$114)</f>
        <v>1</v>
      </c>
      <c r="I23">
        <f>MIN(BottomHITS_Hub_Static_BR!$H$2:$H$114)</f>
        <v>1</v>
      </c>
      <c r="J23">
        <f>MIN(BottomHITS_Hub_Static_BR!$I$2:$I$114)</f>
        <v>1</v>
      </c>
      <c r="K23">
        <f>MIN(BottomHITS_Hub_Static_BR!$J$2:$J$114)</f>
        <v>1</v>
      </c>
      <c r="L23">
        <f>MIN(BottomHITS_Hub_Static_BR!$K$2:$K$114)</f>
        <v>3</v>
      </c>
      <c r="M23">
        <f>MIN(BottomHITS_Hub_Static_BR!$L$2:$L$114)</f>
        <v>0</v>
      </c>
    </row>
    <row r="24" spans="1:13" ht="12.75">
      <c r="A24" s="5"/>
      <c r="B24" s="6">
        <v>25</v>
      </c>
      <c r="C24">
        <f>PERCENTILE(BottomHITS_Hub_Static_BR!$B$2:$B$114,$B24/100)</f>
        <v>789.75</v>
      </c>
      <c r="D24">
        <f>PERCENTILE(BottomHITS_Hub_Static_BR!$C$2:$C$114,$B24/100)</f>
        <v>733.5</v>
      </c>
      <c r="E24">
        <f>PERCENTILE(BottomHITS_Hub_Static_BR!$D$2:$D$114,$B24/100)</f>
        <v>698</v>
      </c>
      <c r="F24">
        <f>PERCENTILE(BottomHITS_Hub_Static_BR!$E$2:$E$114,$B24/100)</f>
        <v>632.5</v>
      </c>
      <c r="G24">
        <f>PERCENTILE(BottomHITS_Hub_Static_BR!$F$2:$F$114,$B24/100)</f>
        <v>588.75</v>
      </c>
      <c r="H24">
        <f>PERCENTILE(BottomHITS_Hub_Static_BR!$G$2:$G$114,$B24/100)</f>
        <v>493</v>
      </c>
      <c r="I24">
        <f>PERCENTILE(BottomHITS_Hub_Static_BR!$H$2:$H$114,$B24/100)</f>
        <v>399</v>
      </c>
      <c r="J24">
        <f>PERCENTILE(BottomHITS_Hub_Static_BR!$I$2:$I$114,$B24/100)</f>
        <v>416.5</v>
      </c>
      <c r="K24">
        <f>PERCENTILE(BottomHITS_Hub_Static_BR!$J$2:$J$114,$B24/100)</f>
        <v>271</v>
      </c>
      <c r="L24">
        <f>PERCENTILE(BottomHITS_Hub_Static_BR!$K$2:$K$114,$B24/100)</f>
        <v>105.25</v>
      </c>
      <c r="M24" t="e">
        <f>PERCENTILE(BottomHITS_Hub_Static_BR!$L$2:$L$114,$B24/100)</f>
        <v>#NUM!</v>
      </c>
    </row>
    <row r="25" spans="1:13" ht="12.75">
      <c r="A25" s="5">
        <f>A27-A23</f>
        <v>78047</v>
      </c>
      <c r="B25" s="3" t="s">
        <v>3</v>
      </c>
      <c r="C25">
        <f>MEDIAN(BottomHITS_Hub_Static_BR!$B$2:$B$114)</f>
        <v>2348</v>
      </c>
      <c r="D25">
        <f>MEDIAN(BottomHITS_Hub_Static_BR!$C$2:$C$114)</f>
        <v>2087.5</v>
      </c>
      <c r="E25">
        <f>MEDIAN(BottomHITS_Hub_Static_BR!$D$2:$D$114)</f>
        <v>1826.5</v>
      </c>
      <c r="F25">
        <f>MEDIAN(BottomHITS_Hub_Static_BR!$E$2:$E$114)</f>
        <v>1590.5</v>
      </c>
      <c r="G25">
        <f>MEDIAN(BottomHITS_Hub_Static_BR!$F$2:$F$114)</f>
        <v>1476.5</v>
      </c>
      <c r="H25">
        <f>MEDIAN(BottomHITS_Hub_Static_BR!$G$2:$G$114)</f>
        <v>1342.5</v>
      </c>
      <c r="I25">
        <f>MEDIAN(BottomHITS_Hub_Static_BR!$H$2:$H$114)</f>
        <v>1198</v>
      </c>
      <c r="J25">
        <f>MEDIAN(BottomHITS_Hub_Static_BR!$I$2:$I$114)</f>
        <v>1225.5</v>
      </c>
      <c r="K25">
        <f>MEDIAN(BottomHITS_Hub_Static_BR!$J$2:$J$114)</f>
        <v>1070</v>
      </c>
      <c r="L25">
        <f>MEDIAN(BottomHITS_Hub_Static_BR!$K$2:$K$114)</f>
        <v>786</v>
      </c>
      <c r="M25" t="e">
        <f>MEDIAN(BottomHITS_Hub_Static_BR!$L$2:$L$114)</f>
        <v>#NUM!</v>
      </c>
    </row>
    <row r="26" spans="1:13" ht="12.75">
      <c r="A26" s="5"/>
      <c r="B26" s="6">
        <v>75</v>
      </c>
      <c r="C26">
        <f>PERCENTILE(BottomHITS_Hub_Static_BR!$B$2:$B$114,$B26/100)</f>
        <v>7049.25</v>
      </c>
      <c r="D26">
        <f>PERCENTILE(BottomHITS_Hub_Static_BR!$C$2:$C$114,$B26/100)</f>
        <v>6644.5</v>
      </c>
      <c r="E26">
        <f>PERCENTILE(BottomHITS_Hub_Static_BR!$D$2:$D$114,$B26/100)</f>
        <v>6227.5</v>
      </c>
      <c r="F26">
        <f>PERCENTILE(BottomHITS_Hub_Static_BR!$E$2:$E$114,$B26/100)</f>
        <v>5744.5</v>
      </c>
      <c r="G26">
        <f>PERCENTILE(BottomHITS_Hub_Static_BR!$F$2:$F$114,$B26/100)</f>
        <v>4968</v>
      </c>
      <c r="H26">
        <f>PERCENTILE(BottomHITS_Hub_Static_BR!$G$2:$G$114,$B26/100)</f>
        <v>4250.25</v>
      </c>
      <c r="I26">
        <f>PERCENTILE(BottomHITS_Hub_Static_BR!$H$2:$H$114,$B26/100)</f>
        <v>3190.5</v>
      </c>
      <c r="J26">
        <f>PERCENTILE(BottomHITS_Hub_Static_BR!$I$2:$I$114,$B26/100)</f>
        <v>3341.75</v>
      </c>
      <c r="K26">
        <f>PERCENTILE(BottomHITS_Hub_Static_BR!$J$2:$J$114,$B26/100)</f>
        <v>3949</v>
      </c>
      <c r="L26">
        <f>PERCENTILE(BottomHITS_Hub_Static_BR!$K$2:$K$114,$B26/100)</f>
        <v>2161.75</v>
      </c>
      <c r="M26" t="e">
        <f>PERCENTILE(BottomHITS_Hub_Static_BR!$L$2:$L$114,$B26/100)</f>
        <v>#NUM!</v>
      </c>
    </row>
    <row r="27" spans="1:13" ht="12.75">
      <c r="A27" s="5">
        <f>MAX(C27:M27)</f>
        <v>78047</v>
      </c>
      <c r="B27" s="3" t="s">
        <v>4</v>
      </c>
      <c r="C27">
        <f>MAX(BottomHITS_Hub_Static_BR!$B$2:$B$114)</f>
        <v>78047</v>
      </c>
      <c r="D27">
        <f>MAX(BottomHITS_Hub_Static_BR!$C$2:$C$114)</f>
        <v>70232</v>
      </c>
      <c r="E27">
        <f>MAX(BottomHITS_Hub_Static_BR!$D$2:$D$114)</f>
        <v>62387</v>
      </c>
      <c r="F27">
        <f>MAX(BottomHITS_Hub_Static_BR!$E$2:$E$114)</f>
        <v>57628</v>
      </c>
      <c r="G27">
        <f>MAX(BottomHITS_Hub_Static_BR!$F$2:$F$114)</f>
        <v>49457</v>
      </c>
      <c r="H27">
        <f>MAX(BottomHITS_Hub_Static_BR!$G$2:$G$114)</f>
        <v>41230</v>
      </c>
      <c r="I27">
        <f>MAX(BottomHITS_Hub_Static_BR!$H$2:$H$114)</f>
        <v>33053</v>
      </c>
      <c r="J27">
        <f>MAX(BottomHITS_Hub_Static_BR!$I$2:$I$114)</f>
        <v>24809</v>
      </c>
      <c r="K27">
        <f>MAX(BottomHITS_Hub_Static_BR!$J$2:$J$114)</f>
        <v>16565</v>
      </c>
      <c r="L27">
        <f>MAX(BottomHITS_Hub_Static_BR!$K$2:$K$114)</f>
        <v>8010</v>
      </c>
      <c r="M27">
        <f>MAX(BottomHITS_Hub_Static_BR!$L$2:$L$114)</f>
        <v>0</v>
      </c>
    </row>
    <row r="28" spans="1:13" ht="12.75">
      <c r="A28" s="5"/>
      <c r="B28" s="3" t="s">
        <v>5</v>
      </c>
      <c r="C28">
        <f>AVERAGE(BottomHITS_Hub_Static_BR!$B$2:$B$114)</f>
        <v>9740.595238095239</v>
      </c>
      <c r="D28">
        <f>AVERAGE(BottomHITS_Hub_Static_BR!$C$2:$C$114)</f>
        <v>8883.357142857143</v>
      </c>
      <c r="E28">
        <f>AVERAGE(BottomHITS_Hub_Static_BR!$D$2:$D$114)</f>
        <v>8029.190476190476</v>
      </c>
      <c r="F28">
        <f>AVERAGE(BottomHITS_Hub_Static_BR!$E$2:$E$114)</f>
        <v>7907.666666666667</v>
      </c>
      <c r="G28">
        <f>AVERAGE(BottomHITS_Hub_Static_BR!$F$2:$F$114)</f>
        <v>6906.238095238095</v>
      </c>
      <c r="H28">
        <f>AVERAGE(BottomHITS_Hub_Static_BR!$G$2:$G$114)</f>
        <v>5843.380952380952</v>
      </c>
      <c r="I28">
        <f>AVERAGE(BottomHITS_Hub_Static_BR!$H$2:$H$114)</f>
        <v>4729.820512820513</v>
      </c>
      <c r="J28">
        <f>AVERAGE(BottomHITS_Hub_Static_BR!$I$2:$I$114)</f>
        <v>3744.705882352941</v>
      </c>
      <c r="K28">
        <f>AVERAGE(BottomHITS_Hub_Static_BR!$J$2:$J$114)</f>
        <v>2978.6060606060605</v>
      </c>
      <c r="L28">
        <f>AVERAGE(BottomHITS_Hub_Static_BR!$K$2:$K$114)</f>
        <v>1722.25</v>
      </c>
      <c r="M28" t="e">
        <f>AVERAGE(BottomHITS_Hub_Static_BR!$L$2:$L$114)</f>
        <v>#DIV/0!</v>
      </c>
    </row>
    <row r="29" spans="1:13" ht="12.75">
      <c r="A29" s="5"/>
      <c r="B29" s="3" t="s">
        <v>6</v>
      </c>
      <c r="C29">
        <f>STDEV(BottomHITS_Hub_Static_BR!$B$2:$B$114)</f>
        <v>16427.457245839334</v>
      </c>
      <c r="D29">
        <f>STDEV(BottomHITS_Hub_Static_BR!$C$2:$C$114)</f>
        <v>14904.627194135626</v>
      </c>
      <c r="E29">
        <f>STDEV(BottomHITS_Hub_Static_BR!$D$2:$D$114)</f>
        <v>13360.201727771042</v>
      </c>
      <c r="F29">
        <f>STDEV(BottomHITS_Hub_Static_BR!$E$2:$E$114)</f>
        <v>13875.845517048976</v>
      </c>
      <c r="G29">
        <f>STDEV(BottomHITS_Hub_Static_BR!$F$2:$F$114)</f>
        <v>11979.075624603793</v>
      </c>
      <c r="H29">
        <f>STDEV(BottomHITS_Hub_Static_BR!$G$2:$G$114)</f>
        <v>10005.029142587171</v>
      </c>
      <c r="I29">
        <f>STDEV(BottomHITS_Hub_Static_BR!$H$2:$H$114)</f>
        <v>8177.583454245338</v>
      </c>
      <c r="J29">
        <f>STDEV(BottomHITS_Hub_Static_BR!$I$2:$I$114)</f>
        <v>6252.835102572621</v>
      </c>
      <c r="K29">
        <f>STDEV(BottomHITS_Hub_Static_BR!$J$2:$J$114)</f>
        <v>4295.534577757711</v>
      </c>
      <c r="L29">
        <f>STDEV(BottomHITS_Hub_Static_BR!$K$2:$K$114)</f>
        <v>2291.082640732688</v>
      </c>
      <c r="M29" t="e">
        <f>STDEV(BottomHITS_Hub_Static_BR!$L$2:$L$114)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3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788.75</v>
      </c>
      <c r="D32" s="5">
        <f t="shared" si="1"/>
        <v>732.5</v>
      </c>
      <c r="E32" s="5">
        <f t="shared" si="1"/>
        <v>697</v>
      </c>
      <c r="F32" s="5">
        <f t="shared" si="1"/>
        <v>631.5</v>
      </c>
      <c r="G32" s="5">
        <f t="shared" si="1"/>
        <v>587.75</v>
      </c>
      <c r="H32" s="5">
        <f t="shared" si="1"/>
        <v>492</v>
      </c>
      <c r="I32" s="5">
        <f t="shared" si="1"/>
        <v>398</v>
      </c>
      <c r="J32" s="5">
        <f t="shared" si="1"/>
        <v>415.5</v>
      </c>
      <c r="K32" s="5">
        <f t="shared" si="1"/>
        <v>270</v>
      </c>
      <c r="L32" s="5">
        <f t="shared" si="1"/>
        <v>102.25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1558.25</v>
      </c>
      <c r="D33" s="5">
        <f t="shared" si="2"/>
        <v>1354</v>
      </c>
      <c r="E33" s="5">
        <f t="shared" si="2"/>
        <v>1128.5</v>
      </c>
      <c r="F33" s="5">
        <f t="shared" si="2"/>
        <v>958</v>
      </c>
      <c r="G33" s="5">
        <f t="shared" si="2"/>
        <v>887.75</v>
      </c>
      <c r="H33" s="5">
        <f t="shared" si="2"/>
        <v>849.5</v>
      </c>
      <c r="I33" s="5">
        <f t="shared" si="2"/>
        <v>799</v>
      </c>
      <c r="J33" s="5">
        <f t="shared" si="2"/>
        <v>809</v>
      </c>
      <c r="K33" s="5">
        <f t="shared" si="2"/>
        <v>799</v>
      </c>
      <c r="L33" s="5">
        <f t="shared" si="2"/>
        <v>680.75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4701.25</v>
      </c>
      <c r="D35" s="5">
        <f t="shared" si="4"/>
        <v>4557</v>
      </c>
      <c r="E35" s="5">
        <f t="shared" si="4"/>
        <v>4401</v>
      </c>
      <c r="F35" s="5">
        <f t="shared" si="4"/>
        <v>4154</v>
      </c>
      <c r="G35" s="5">
        <f t="shared" si="4"/>
        <v>3491.5</v>
      </c>
      <c r="H35" s="5">
        <f t="shared" si="4"/>
        <v>2907.75</v>
      </c>
      <c r="I35" s="5">
        <f t="shared" si="4"/>
        <v>1992.5</v>
      </c>
      <c r="J35" s="5">
        <f t="shared" si="4"/>
        <v>2116.25</v>
      </c>
      <c r="K35" s="5">
        <f t="shared" si="4"/>
        <v>2879</v>
      </c>
      <c r="L35" s="5">
        <f t="shared" si="4"/>
        <v>1375.75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70997.75</v>
      </c>
      <c r="D36" s="5">
        <f t="shared" si="5"/>
        <v>63587.5</v>
      </c>
      <c r="E36" s="5">
        <f t="shared" si="5"/>
        <v>56159.5</v>
      </c>
      <c r="F36" s="5">
        <f t="shared" si="5"/>
        <v>51883.5</v>
      </c>
      <c r="G36" s="5">
        <f t="shared" si="5"/>
        <v>44489</v>
      </c>
      <c r="H36" s="5">
        <f t="shared" si="5"/>
        <v>36979.75</v>
      </c>
      <c r="I36" s="5">
        <f t="shared" si="5"/>
        <v>29862.5</v>
      </c>
      <c r="J36" s="5">
        <f t="shared" si="5"/>
        <v>21467.25</v>
      </c>
      <c r="K36" s="5">
        <f t="shared" si="5"/>
        <v>12616</v>
      </c>
      <c r="L36" s="5">
        <f t="shared" si="5"/>
        <v>5848.25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788.75</v>
      </c>
      <c r="D44" s="5">
        <f t="shared" si="12"/>
        <v>732.5</v>
      </c>
      <c r="E44" s="5">
        <f t="shared" si="12"/>
        <v>697</v>
      </c>
      <c r="F44" s="5">
        <f t="shared" si="12"/>
        <v>631.5</v>
      </c>
      <c r="G44" s="5">
        <f t="shared" si="12"/>
        <v>587.75</v>
      </c>
      <c r="H44" s="5">
        <f t="shared" si="12"/>
        <v>492</v>
      </c>
      <c r="I44" s="5">
        <f t="shared" si="12"/>
        <v>398</v>
      </c>
      <c r="J44" s="5">
        <f t="shared" si="12"/>
        <v>415.5</v>
      </c>
      <c r="K44" s="5">
        <f t="shared" si="12"/>
        <v>270</v>
      </c>
      <c r="L44" s="5">
        <f t="shared" si="12"/>
        <v>102.25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9740.595238095239</v>
      </c>
      <c r="D45" s="5">
        <f t="shared" si="13"/>
        <v>8883.357142857143</v>
      </c>
      <c r="E45" s="5">
        <f t="shared" si="13"/>
        <v>8029.190476190476</v>
      </c>
      <c r="F45" s="5">
        <f t="shared" si="13"/>
        <v>7907.666666666667</v>
      </c>
      <c r="G45" s="5">
        <f t="shared" si="13"/>
        <v>6906.238095238095</v>
      </c>
      <c r="H45" s="5">
        <f t="shared" si="13"/>
        <v>5843.380952380952</v>
      </c>
      <c r="I45" s="5">
        <f t="shared" si="13"/>
        <v>4729.820512820513</v>
      </c>
      <c r="J45" s="5">
        <f t="shared" si="13"/>
        <v>3744.705882352941</v>
      </c>
      <c r="K45" s="5">
        <f t="shared" si="13"/>
        <v>2978.6060606060605</v>
      </c>
      <c r="L45" s="5">
        <f t="shared" si="13"/>
        <v>1722.25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V11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82.00390625" style="0" bestFit="1" customWidth="1"/>
  </cols>
  <sheetData>
    <row r="1" spans="1:22" ht="12.75">
      <c r="A1" s="1" t="s">
        <v>23</v>
      </c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  <c r="M1" s="2"/>
      <c r="N1" s="2"/>
      <c r="O1" s="2"/>
      <c r="P1" s="2"/>
      <c r="Q1" s="2"/>
      <c r="R1" s="2"/>
      <c r="S1" s="2"/>
      <c r="T1" s="2"/>
      <c r="U1" s="2"/>
      <c r="V1" s="2"/>
    </row>
    <row r="2" spans="1:10" ht="12.75">
      <c r="A2" t="s">
        <v>22</v>
      </c>
      <c r="B2">
        <v>121</v>
      </c>
      <c r="C2">
        <v>115</v>
      </c>
      <c r="D2">
        <v>105</v>
      </c>
      <c r="E2">
        <v>89</v>
      </c>
      <c r="F2">
        <v>76</v>
      </c>
      <c r="G2">
        <v>68</v>
      </c>
      <c r="H2">
        <v>64</v>
      </c>
      <c r="I2">
        <v>50</v>
      </c>
      <c r="J2">
        <v>38</v>
      </c>
    </row>
    <row r="3" spans="2:11" ht="12.75">
      <c r="B3">
        <v>30</v>
      </c>
      <c r="C3">
        <v>30</v>
      </c>
      <c r="D3">
        <v>24</v>
      </c>
      <c r="E3">
        <v>22</v>
      </c>
      <c r="F3">
        <v>18</v>
      </c>
      <c r="G3">
        <v>16</v>
      </c>
      <c r="H3">
        <v>15</v>
      </c>
      <c r="I3">
        <v>13</v>
      </c>
      <c r="J3">
        <v>11</v>
      </c>
      <c r="K3">
        <v>6</v>
      </c>
    </row>
    <row r="4" spans="2:9" ht="12.75">
      <c r="B4">
        <v>332</v>
      </c>
      <c r="C4">
        <v>311</v>
      </c>
      <c r="D4">
        <v>283</v>
      </c>
      <c r="E4">
        <v>254</v>
      </c>
      <c r="F4">
        <v>222</v>
      </c>
      <c r="G4">
        <v>192</v>
      </c>
      <c r="H4">
        <v>168</v>
      </c>
      <c r="I4">
        <v>134</v>
      </c>
    </row>
    <row r="5" spans="2:8" ht="12.75">
      <c r="B5">
        <v>191</v>
      </c>
      <c r="C5">
        <v>176</v>
      </c>
      <c r="D5">
        <v>159</v>
      </c>
      <c r="E5">
        <v>136</v>
      </c>
      <c r="F5">
        <v>119</v>
      </c>
      <c r="G5">
        <v>95</v>
      </c>
      <c r="H5">
        <v>79</v>
      </c>
    </row>
    <row r="7" spans="2:7" ht="12.75">
      <c r="B7">
        <v>275</v>
      </c>
      <c r="C7">
        <v>251</v>
      </c>
      <c r="D7">
        <v>228</v>
      </c>
      <c r="E7">
        <v>201</v>
      </c>
      <c r="F7">
        <v>167</v>
      </c>
      <c r="G7">
        <v>136</v>
      </c>
    </row>
    <row r="8" spans="2:8" ht="12.75">
      <c r="B8">
        <v>222</v>
      </c>
      <c r="C8">
        <v>209</v>
      </c>
      <c r="D8">
        <v>194</v>
      </c>
      <c r="E8">
        <v>171</v>
      </c>
      <c r="F8">
        <v>154</v>
      </c>
      <c r="G8">
        <v>136</v>
      </c>
      <c r="H8">
        <v>112</v>
      </c>
    </row>
    <row r="10" spans="2:8" ht="12.75">
      <c r="B10">
        <v>101</v>
      </c>
      <c r="C10">
        <v>95</v>
      </c>
      <c r="D10">
        <v>87</v>
      </c>
      <c r="E10">
        <v>75</v>
      </c>
      <c r="F10">
        <v>71</v>
      </c>
      <c r="G10">
        <v>59</v>
      </c>
      <c r="H10">
        <v>52</v>
      </c>
    </row>
    <row r="11" spans="2:3" ht="12.75">
      <c r="B11">
        <v>542</v>
      </c>
      <c r="C11">
        <v>497</v>
      </c>
    </row>
    <row r="12" spans="2:7" ht="12.75">
      <c r="B12">
        <v>465</v>
      </c>
      <c r="C12">
        <v>435</v>
      </c>
      <c r="D12">
        <v>392</v>
      </c>
      <c r="E12">
        <v>351</v>
      </c>
      <c r="F12">
        <v>311</v>
      </c>
      <c r="G12">
        <v>267</v>
      </c>
    </row>
    <row r="13" spans="2:10" ht="12.75">
      <c r="B13">
        <v>738</v>
      </c>
      <c r="C13">
        <v>671</v>
      </c>
      <c r="D13">
        <v>607</v>
      </c>
      <c r="E13">
        <v>532</v>
      </c>
      <c r="F13">
        <v>475</v>
      </c>
      <c r="G13">
        <v>407</v>
      </c>
      <c r="H13">
        <v>330</v>
      </c>
      <c r="I13">
        <v>263</v>
      </c>
      <c r="J13">
        <v>182</v>
      </c>
    </row>
    <row r="14" spans="2:7" ht="12.75">
      <c r="B14">
        <v>146</v>
      </c>
      <c r="C14">
        <v>133</v>
      </c>
      <c r="D14">
        <v>124</v>
      </c>
      <c r="E14">
        <v>109</v>
      </c>
      <c r="F14">
        <v>91</v>
      </c>
      <c r="G14">
        <v>78</v>
      </c>
    </row>
    <row r="17" spans="2:11" ht="12.75">
      <c r="B17">
        <v>820</v>
      </c>
      <c r="C17">
        <v>768</v>
      </c>
      <c r="D17">
        <v>697</v>
      </c>
      <c r="E17">
        <v>611</v>
      </c>
      <c r="F17">
        <v>532</v>
      </c>
      <c r="G17">
        <v>462</v>
      </c>
      <c r="H17">
        <v>377</v>
      </c>
      <c r="I17">
        <v>291</v>
      </c>
      <c r="J17">
        <v>199</v>
      </c>
      <c r="K17">
        <v>105</v>
      </c>
    </row>
    <row r="18" spans="2:11" ht="12.75">
      <c r="B18">
        <v>1382</v>
      </c>
      <c r="C18">
        <v>1294</v>
      </c>
      <c r="D18">
        <v>1187</v>
      </c>
      <c r="E18">
        <v>1038</v>
      </c>
      <c r="F18">
        <v>906</v>
      </c>
      <c r="G18">
        <v>776</v>
      </c>
      <c r="H18">
        <v>629</v>
      </c>
      <c r="I18">
        <v>488</v>
      </c>
      <c r="J18">
        <v>326</v>
      </c>
      <c r="K18">
        <v>171</v>
      </c>
    </row>
    <row r="20" spans="2:7" ht="12.75">
      <c r="B20">
        <v>251</v>
      </c>
      <c r="C20">
        <v>238</v>
      </c>
      <c r="D20">
        <v>213</v>
      </c>
      <c r="E20">
        <v>181</v>
      </c>
      <c r="F20">
        <v>156</v>
      </c>
      <c r="G20">
        <v>128</v>
      </c>
    </row>
    <row r="23" spans="2:8" ht="12.75">
      <c r="B23">
        <v>61</v>
      </c>
      <c r="C23">
        <v>57</v>
      </c>
      <c r="D23">
        <v>47</v>
      </c>
      <c r="E23">
        <v>44</v>
      </c>
      <c r="F23">
        <v>41</v>
      </c>
      <c r="G23">
        <v>36</v>
      </c>
      <c r="H23">
        <v>30</v>
      </c>
    </row>
    <row r="24" spans="2:10" ht="12.75">
      <c r="B24">
        <v>342</v>
      </c>
      <c r="C24">
        <v>314</v>
      </c>
      <c r="D24">
        <v>282</v>
      </c>
      <c r="E24">
        <v>264</v>
      </c>
      <c r="F24">
        <v>227</v>
      </c>
      <c r="G24">
        <v>199</v>
      </c>
      <c r="H24">
        <v>171</v>
      </c>
      <c r="I24">
        <v>132</v>
      </c>
      <c r="J24">
        <v>100</v>
      </c>
    </row>
    <row r="25" spans="2:7" ht="12.75">
      <c r="B25">
        <v>426</v>
      </c>
      <c r="C25">
        <v>393</v>
      </c>
      <c r="D25">
        <v>351</v>
      </c>
      <c r="E25">
        <v>325</v>
      </c>
      <c r="F25">
        <v>274</v>
      </c>
      <c r="G25">
        <v>242</v>
      </c>
    </row>
    <row r="26" spans="2:5" ht="12.75">
      <c r="B26">
        <v>192</v>
      </c>
      <c r="C26">
        <v>175</v>
      </c>
      <c r="D26">
        <v>158</v>
      </c>
      <c r="E26">
        <v>148</v>
      </c>
    </row>
    <row r="30" spans="2:7" ht="12.75">
      <c r="B30">
        <v>549</v>
      </c>
      <c r="C30">
        <v>497</v>
      </c>
      <c r="D30">
        <v>454</v>
      </c>
      <c r="E30">
        <v>403</v>
      </c>
      <c r="F30">
        <v>357</v>
      </c>
      <c r="G30">
        <v>307</v>
      </c>
    </row>
    <row r="34" spans="2:10" ht="12.75">
      <c r="B34">
        <v>251</v>
      </c>
      <c r="C34">
        <v>225</v>
      </c>
      <c r="D34">
        <v>210</v>
      </c>
      <c r="E34">
        <v>195</v>
      </c>
      <c r="F34">
        <v>177</v>
      </c>
      <c r="G34">
        <v>155</v>
      </c>
      <c r="H34">
        <v>116</v>
      </c>
      <c r="I34">
        <v>98</v>
      </c>
      <c r="J34">
        <v>78</v>
      </c>
    </row>
    <row r="35" spans="2:8" ht="12.75">
      <c r="B35">
        <v>231</v>
      </c>
      <c r="C35">
        <v>207</v>
      </c>
      <c r="D35">
        <v>194</v>
      </c>
      <c r="E35">
        <v>181</v>
      </c>
      <c r="F35">
        <v>164</v>
      </c>
      <c r="G35">
        <v>144</v>
      </c>
      <c r="H35">
        <v>109</v>
      </c>
    </row>
    <row r="48" spans="2:8" ht="12.75">
      <c r="B48">
        <v>283</v>
      </c>
      <c r="C48">
        <v>266</v>
      </c>
      <c r="D48">
        <v>240</v>
      </c>
      <c r="E48">
        <v>206</v>
      </c>
      <c r="F48">
        <v>179</v>
      </c>
      <c r="G48">
        <v>152</v>
      </c>
      <c r="H48">
        <v>113</v>
      </c>
    </row>
    <row r="49" spans="2:7" ht="12.75">
      <c r="B49">
        <v>3376</v>
      </c>
      <c r="C49">
        <v>3047</v>
      </c>
      <c r="D49">
        <v>2730</v>
      </c>
      <c r="E49">
        <v>2409</v>
      </c>
      <c r="F49">
        <v>2084</v>
      </c>
      <c r="G49">
        <v>1757</v>
      </c>
    </row>
    <row r="50" spans="2:7" ht="12.75">
      <c r="B50">
        <v>373</v>
      </c>
      <c r="C50">
        <v>351</v>
      </c>
      <c r="D50">
        <v>319</v>
      </c>
      <c r="E50">
        <v>276</v>
      </c>
      <c r="F50">
        <v>232</v>
      </c>
      <c r="G50">
        <v>200</v>
      </c>
    </row>
    <row r="51" spans="2:7" ht="12.75">
      <c r="B51">
        <v>485</v>
      </c>
      <c r="C51">
        <v>457</v>
      </c>
      <c r="D51">
        <v>418</v>
      </c>
      <c r="E51">
        <v>367</v>
      </c>
      <c r="F51">
        <v>316</v>
      </c>
      <c r="G51">
        <v>275</v>
      </c>
    </row>
    <row r="52" spans="2:6" ht="12.75">
      <c r="B52">
        <v>573</v>
      </c>
      <c r="C52">
        <v>542</v>
      </c>
      <c r="D52">
        <v>498</v>
      </c>
      <c r="E52">
        <v>443</v>
      </c>
      <c r="F52">
        <v>382</v>
      </c>
    </row>
    <row r="53" spans="2:7" ht="12.75">
      <c r="B53">
        <v>380</v>
      </c>
      <c r="C53">
        <v>358</v>
      </c>
      <c r="D53">
        <v>325</v>
      </c>
      <c r="E53">
        <v>281</v>
      </c>
      <c r="F53">
        <v>237</v>
      </c>
      <c r="G53">
        <v>203</v>
      </c>
    </row>
    <row r="54" ht="12.75">
      <c r="B54">
        <v>462</v>
      </c>
    </row>
    <row r="55" spans="2:11" ht="12.75">
      <c r="B55">
        <v>224</v>
      </c>
      <c r="C55">
        <v>208</v>
      </c>
      <c r="D55">
        <v>182</v>
      </c>
      <c r="E55">
        <v>165</v>
      </c>
      <c r="F55">
        <v>141</v>
      </c>
      <c r="G55">
        <v>126</v>
      </c>
      <c r="H55">
        <v>104</v>
      </c>
      <c r="I55">
        <v>85</v>
      </c>
      <c r="J55">
        <v>58</v>
      </c>
      <c r="K55">
        <v>37</v>
      </c>
    </row>
    <row r="59" spans="2:3" ht="12.75">
      <c r="B59">
        <v>1059</v>
      </c>
      <c r="C59">
        <v>971</v>
      </c>
    </row>
    <row r="61" spans="2:7" ht="12.75">
      <c r="B61">
        <v>190</v>
      </c>
      <c r="C61">
        <v>168</v>
      </c>
      <c r="D61">
        <v>151</v>
      </c>
      <c r="E61">
        <v>128</v>
      </c>
      <c r="F61">
        <v>109</v>
      </c>
      <c r="G61">
        <v>87</v>
      </c>
    </row>
    <row r="62" spans="2:4" ht="12.75">
      <c r="B62">
        <v>6</v>
      </c>
      <c r="C62">
        <v>5</v>
      </c>
      <c r="D62">
        <v>5</v>
      </c>
    </row>
    <row r="63" spans="2:10" ht="12.75">
      <c r="B63">
        <v>55</v>
      </c>
      <c r="C63">
        <v>51</v>
      </c>
      <c r="D63">
        <v>43</v>
      </c>
      <c r="E63">
        <v>37</v>
      </c>
      <c r="F63">
        <v>36</v>
      </c>
      <c r="G63">
        <v>33</v>
      </c>
      <c r="H63">
        <v>25</v>
      </c>
      <c r="I63">
        <v>20</v>
      </c>
      <c r="J63">
        <v>14</v>
      </c>
    </row>
    <row r="64" ht="12.75">
      <c r="B64">
        <v>163</v>
      </c>
    </row>
    <row r="65" spans="2:3" ht="12.75">
      <c r="B65">
        <v>77</v>
      </c>
      <c r="C65">
        <v>70</v>
      </c>
    </row>
    <row r="66" spans="2:11" ht="12.75">
      <c r="B66">
        <v>1000</v>
      </c>
      <c r="C66">
        <v>917</v>
      </c>
      <c r="D66">
        <v>833</v>
      </c>
      <c r="E66">
        <v>731</v>
      </c>
      <c r="F66">
        <v>637</v>
      </c>
      <c r="G66">
        <v>533</v>
      </c>
      <c r="H66">
        <v>444</v>
      </c>
      <c r="I66">
        <v>354</v>
      </c>
      <c r="J66">
        <v>244</v>
      </c>
      <c r="K66">
        <v>140</v>
      </c>
    </row>
    <row r="67" spans="2:11" ht="12.75">
      <c r="B67">
        <v>66</v>
      </c>
      <c r="C67">
        <v>58</v>
      </c>
      <c r="D67">
        <v>46</v>
      </c>
      <c r="E67">
        <v>38</v>
      </c>
      <c r="F67">
        <v>35</v>
      </c>
      <c r="G67">
        <v>26</v>
      </c>
      <c r="H67">
        <v>21</v>
      </c>
      <c r="I67">
        <v>14</v>
      </c>
      <c r="J67">
        <v>11</v>
      </c>
      <c r="K67">
        <v>6</v>
      </c>
    </row>
    <row r="68" spans="2:9" ht="12.75">
      <c r="B68">
        <v>416</v>
      </c>
      <c r="C68">
        <v>381</v>
      </c>
      <c r="D68">
        <v>340</v>
      </c>
      <c r="E68">
        <v>301</v>
      </c>
      <c r="F68">
        <v>273</v>
      </c>
      <c r="G68">
        <v>227</v>
      </c>
      <c r="H68">
        <v>187</v>
      </c>
      <c r="I68">
        <v>139</v>
      </c>
    </row>
    <row r="69" spans="2:11" ht="12.75">
      <c r="B69">
        <v>394</v>
      </c>
      <c r="C69">
        <v>361</v>
      </c>
      <c r="D69">
        <v>322</v>
      </c>
      <c r="E69">
        <v>286</v>
      </c>
      <c r="F69">
        <v>259</v>
      </c>
      <c r="G69">
        <v>215</v>
      </c>
      <c r="H69">
        <v>176</v>
      </c>
      <c r="I69">
        <v>129</v>
      </c>
      <c r="J69">
        <v>92</v>
      </c>
      <c r="K69">
        <v>41</v>
      </c>
    </row>
    <row r="70" spans="2:8" ht="12.75">
      <c r="B70">
        <v>161</v>
      </c>
      <c r="C70">
        <v>144</v>
      </c>
      <c r="D70">
        <v>124</v>
      </c>
      <c r="E70">
        <v>105</v>
      </c>
      <c r="F70">
        <v>95</v>
      </c>
      <c r="G70">
        <v>76</v>
      </c>
      <c r="H70">
        <v>60</v>
      </c>
    </row>
    <row r="71" spans="2:6" ht="12.75">
      <c r="B71">
        <v>940</v>
      </c>
      <c r="C71">
        <v>870</v>
      </c>
      <c r="D71">
        <v>771</v>
      </c>
      <c r="E71">
        <v>696</v>
      </c>
      <c r="F71">
        <v>619</v>
      </c>
    </row>
    <row r="72" spans="2:7" ht="12.75">
      <c r="B72">
        <v>104</v>
      </c>
      <c r="C72">
        <v>94</v>
      </c>
      <c r="D72">
        <v>80</v>
      </c>
      <c r="E72">
        <v>71</v>
      </c>
      <c r="F72">
        <v>67</v>
      </c>
      <c r="G72">
        <v>52</v>
      </c>
    </row>
    <row r="73" spans="2:11" ht="12.75">
      <c r="B73">
        <v>103</v>
      </c>
      <c r="C73">
        <v>97</v>
      </c>
      <c r="D73">
        <v>88</v>
      </c>
      <c r="E73">
        <v>80</v>
      </c>
      <c r="F73">
        <v>72</v>
      </c>
      <c r="G73">
        <v>58</v>
      </c>
      <c r="H73">
        <v>49</v>
      </c>
      <c r="I73">
        <v>41</v>
      </c>
      <c r="J73">
        <v>24</v>
      </c>
      <c r="K73">
        <v>15</v>
      </c>
    </row>
    <row r="74" spans="2:10" ht="12.75">
      <c r="B74">
        <v>3190</v>
      </c>
      <c r="C74">
        <v>2897</v>
      </c>
      <c r="D74">
        <v>2597</v>
      </c>
      <c r="E74">
        <v>2295</v>
      </c>
      <c r="F74">
        <v>1994</v>
      </c>
      <c r="G74">
        <v>1677</v>
      </c>
      <c r="H74">
        <v>1346</v>
      </c>
      <c r="I74">
        <v>1025</v>
      </c>
      <c r="J74">
        <v>674</v>
      </c>
    </row>
    <row r="75" spans="2:9" ht="12.75">
      <c r="B75">
        <v>440</v>
      </c>
      <c r="C75">
        <v>410</v>
      </c>
      <c r="D75">
        <v>369</v>
      </c>
      <c r="E75">
        <v>320</v>
      </c>
      <c r="F75">
        <v>270</v>
      </c>
      <c r="G75">
        <v>222</v>
      </c>
      <c r="H75">
        <v>180</v>
      </c>
      <c r="I75">
        <v>125</v>
      </c>
    </row>
    <row r="76" spans="2:5" ht="12.75">
      <c r="B76">
        <v>4399</v>
      </c>
      <c r="C76">
        <v>3983</v>
      </c>
      <c r="D76">
        <v>3543</v>
      </c>
      <c r="E76">
        <v>3099</v>
      </c>
    </row>
    <row r="78" spans="2:8" ht="12.75">
      <c r="B78">
        <v>116</v>
      </c>
      <c r="C78">
        <v>113</v>
      </c>
      <c r="D78">
        <v>105</v>
      </c>
      <c r="E78">
        <v>96</v>
      </c>
      <c r="F78">
        <v>85</v>
      </c>
      <c r="G78">
        <v>73</v>
      </c>
      <c r="H78">
        <v>62</v>
      </c>
    </row>
    <row r="79" spans="2:7" ht="12.75">
      <c r="B79">
        <v>1933</v>
      </c>
      <c r="C79">
        <v>1758</v>
      </c>
      <c r="D79">
        <v>1578</v>
      </c>
      <c r="E79">
        <v>1383</v>
      </c>
      <c r="F79">
        <v>1221</v>
      </c>
      <c r="G79">
        <v>1033</v>
      </c>
    </row>
    <row r="80" spans="2:10" ht="12.75">
      <c r="B80">
        <v>2157</v>
      </c>
      <c r="C80">
        <v>1947</v>
      </c>
      <c r="D80">
        <v>1748</v>
      </c>
      <c r="E80">
        <v>1534</v>
      </c>
      <c r="F80">
        <v>1350</v>
      </c>
      <c r="G80">
        <v>1137</v>
      </c>
      <c r="H80">
        <v>898</v>
      </c>
      <c r="I80">
        <v>676</v>
      </c>
      <c r="J80">
        <v>459</v>
      </c>
    </row>
    <row r="81" spans="2:5" ht="12.75">
      <c r="B81">
        <v>1992</v>
      </c>
      <c r="C81">
        <v>1811</v>
      </c>
      <c r="D81">
        <v>1628</v>
      </c>
      <c r="E81">
        <v>1426</v>
      </c>
    </row>
    <row r="82" spans="2:11" ht="12.75">
      <c r="B82">
        <v>451</v>
      </c>
      <c r="C82">
        <v>412</v>
      </c>
      <c r="D82">
        <v>369</v>
      </c>
      <c r="E82">
        <v>332</v>
      </c>
      <c r="F82">
        <v>286</v>
      </c>
      <c r="G82">
        <v>246</v>
      </c>
      <c r="H82">
        <v>185</v>
      </c>
      <c r="I82">
        <v>133</v>
      </c>
      <c r="J82">
        <v>71</v>
      </c>
      <c r="K82">
        <v>21</v>
      </c>
    </row>
    <row r="84" spans="2:6" ht="12.75">
      <c r="B84">
        <v>292</v>
      </c>
      <c r="C84">
        <v>271</v>
      </c>
      <c r="D84">
        <v>255</v>
      </c>
      <c r="E84">
        <v>231</v>
      </c>
      <c r="F84">
        <v>206</v>
      </c>
    </row>
    <row r="85" spans="2:7" ht="12.75">
      <c r="B85">
        <v>2</v>
      </c>
      <c r="C85">
        <v>2</v>
      </c>
      <c r="D85">
        <v>2</v>
      </c>
      <c r="E85">
        <v>2</v>
      </c>
      <c r="F85">
        <v>2</v>
      </c>
      <c r="G85">
        <v>2</v>
      </c>
    </row>
    <row r="86" spans="2:11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</row>
    <row r="87" spans="2:5" ht="12.75">
      <c r="B87">
        <v>4644</v>
      </c>
      <c r="C87">
        <v>4208</v>
      </c>
      <c r="D87">
        <v>3763</v>
      </c>
      <c r="E87">
        <v>3309</v>
      </c>
    </row>
    <row r="88" spans="2:3" ht="12.75">
      <c r="B88">
        <v>1034</v>
      </c>
      <c r="C88">
        <v>933</v>
      </c>
    </row>
    <row r="89" spans="2:3" ht="12.75">
      <c r="B89">
        <v>20</v>
      </c>
      <c r="C89">
        <v>20</v>
      </c>
    </row>
    <row r="90" spans="2:8" ht="12.75">
      <c r="B90">
        <v>4748</v>
      </c>
      <c r="C90">
        <v>4274</v>
      </c>
      <c r="D90">
        <v>3799</v>
      </c>
      <c r="E90">
        <v>3329</v>
      </c>
      <c r="F90">
        <v>2854</v>
      </c>
      <c r="G90">
        <v>2379</v>
      </c>
      <c r="H90">
        <v>1918</v>
      </c>
    </row>
    <row r="91" spans="2:4" ht="12.75">
      <c r="B91">
        <v>41</v>
      </c>
      <c r="C91">
        <v>38</v>
      </c>
      <c r="D91">
        <v>37</v>
      </c>
    </row>
    <row r="92" spans="2:5" ht="12.75">
      <c r="B92">
        <v>63</v>
      </c>
      <c r="C92">
        <v>57</v>
      </c>
      <c r="D92">
        <v>54</v>
      </c>
      <c r="E92">
        <v>47</v>
      </c>
    </row>
    <row r="94" spans="2:5" ht="12.75">
      <c r="B94">
        <v>958</v>
      </c>
      <c r="C94">
        <v>897</v>
      </c>
      <c r="D94">
        <v>817</v>
      </c>
      <c r="E94">
        <v>729</v>
      </c>
    </row>
    <row r="95" spans="2:11" ht="12.75">
      <c r="B95">
        <v>9</v>
      </c>
      <c r="C95">
        <v>9</v>
      </c>
      <c r="D95">
        <v>9</v>
      </c>
      <c r="E95">
        <v>7</v>
      </c>
      <c r="F95">
        <v>6</v>
      </c>
      <c r="G95">
        <v>5</v>
      </c>
      <c r="H95">
        <v>3</v>
      </c>
      <c r="I95">
        <v>3</v>
      </c>
      <c r="J95">
        <v>3</v>
      </c>
      <c r="K95">
        <v>3</v>
      </c>
    </row>
    <row r="100" spans="2:10" ht="12.75">
      <c r="B100">
        <v>98</v>
      </c>
      <c r="C100">
        <v>95</v>
      </c>
      <c r="D100">
        <v>93</v>
      </c>
      <c r="E100">
        <v>82</v>
      </c>
      <c r="F100">
        <v>75</v>
      </c>
      <c r="G100">
        <v>64</v>
      </c>
      <c r="H100">
        <v>54</v>
      </c>
      <c r="I100">
        <v>46</v>
      </c>
      <c r="J100">
        <v>15</v>
      </c>
    </row>
    <row r="101" spans="2:10" ht="12.75">
      <c r="B101">
        <v>539</v>
      </c>
      <c r="C101">
        <v>518</v>
      </c>
      <c r="D101">
        <v>499</v>
      </c>
      <c r="E101">
        <v>467</v>
      </c>
      <c r="F101">
        <v>435</v>
      </c>
      <c r="G101">
        <v>390</v>
      </c>
      <c r="H101">
        <v>351</v>
      </c>
      <c r="I101">
        <v>297</v>
      </c>
      <c r="J101">
        <v>201</v>
      </c>
    </row>
    <row r="102" spans="2:5" ht="12.75">
      <c r="B102">
        <v>226</v>
      </c>
      <c r="C102">
        <v>219</v>
      </c>
      <c r="D102">
        <v>213</v>
      </c>
      <c r="E102">
        <v>196</v>
      </c>
    </row>
    <row r="103" spans="2:11" ht="12.75">
      <c r="B103">
        <v>159</v>
      </c>
      <c r="C103">
        <v>152</v>
      </c>
      <c r="D103">
        <v>148</v>
      </c>
      <c r="E103">
        <v>134</v>
      </c>
      <c r="F103">
        <v>122</v>
      </c>
      <c r="G103">
        <v>106</v>
      </c>
      <c r="H103">
        <v>91</v>
      </c>
      <c r="I103">
        <v>78</v>
      </c>
      <c r="J103">
        <v>32</v>
      </c>
      <c r="K103">
        <v>15</v>
      </c>
    </row>
    <row r="105" spans="2:5" ht="12.75">
      <c r="B105">
        <v>325</v>
      </c>
      <c r="C105">
        <v>282</v>
      </c>
      <c r="D105">
        <v>254</v>
      </c>
      <c r="E105">
        <v>223</v>
      </c>
    </row>
    <row r="106" spans="2:10" ht="12.75">
      <c r="B106">
        <v>134</v>
      </c>
      <c r="C106">
        <v>121</v>
      </c>
      <c r="D106">
        <v>107</v>
      </c>
      <c r="E106">
        <v>95</v>
      </c>
      <c r="F106">
        <v>86</v>
      </c>
      <c r="G106">
        <v>73</v>
      </c>
      <c r="H106">
        <v>59</v>
      </c>
      <c r="I106">
        <v>46</v>
      </c>
      <c r="J106">
        <v>30</v>
      </c>
    </row>
    <row r="108" spans="2:10" ht="12.75">
      <c r="B108">
        <v>323</v>
      </c>
      <c r="C108">
        <v>288</v>
      </c>
      <c r="D108">
        <v>255</v>
      </c>
      <c r="E108">
        <v>222</v>
      </c>
      <c r="F108">
        <v>197</v>
      </c>
      <c r="G108">
        <v>165</v>
      </c>
      <c r="H108">
        <v>129</v>
      </c>
      <c r="I108">
        <v>99</v>
      </c>
      <c r="J108">
        <v>63</v>
      </c>
    </row>
    <row r="109" spans="2:6" ht="12.75">
      <c r="B109">
        <v>86</v>
      </c>
      <c r="C109">
        <v>80</v>
      </c>
      <c r="D109">
        <v>74</v>
      </c>
      <c r="E109">
        <v>62</v>
      </c>
      <c r="F109">
        <v>58</v>
      </c>
    </row>
    <row r="110" spans="2:4" ht="12.75">
      <c r="B110">
        <v>24</v>
      </c>
      <c r="C110">
        <v>23</v>
      </c>
      <c r="D110">
        <v>23</v>
      </c>
    </row>
    <row r="112" ht="12.75">
      <c r="B112">
        <v>4564</v>
      </c>
    </row>
    <row r="113" spans="2:4" ht="12.75">
      <c r="B113">
        <v>880</v>
      </c>
      <c r="C113">
        <v>806</v>
      </c>
      <c r="D113">
        <v>724</v>
      </c>
    </row>
    <row r="114" spans="2:10" ht="12.75">
      <c r="B114">
        <v>387</v>
      </c>
      <c r="C114">
        <v>361</v>
      </c>
      <c r="D114">
        <v>339</v>
      </c>
      <c r="E114">
        <v>304</v>
      </c>
      <c r="F114">
        <v>269</v>
      </c>
      <c r="G114">
        <v>214</v>
      </c>
      <c r="H114">
        <v>172</v>
      </c>
      <c r="I114">
        <v>109</v>
      </c>
      <c r="J114">
        <v>76</v>
      </c>
    </row>
    <row r="116" spans="2:11" ht="12.75">
      <c r="B116">
        <v>645</v>
      </c>
      <c r="C116">
        <v>600</v>
      </c>
      <c r="D116">
        <v>560</v>
      </c>
      <c r="E116">
        <v>497</v>
      </c>
      <c r="F116">
        <v>442</v>
      </c>
      <c r="G116">
        <v>359</v>
      </c>
      <c r="H116">
        <v>294</v>
      </c>
      <c r="I116">
        <v>200</v>
      </c>
      <c r="J116">
        <v>138</v>
      </c>
      <c r="K116">
        <v>62</v>
      </c>
    </row>
    <row r="118" spans="2:7" ht="12.75">
      <c r="B118">
        <v>616</v>
      </c>
      <c r="C118">
        <v>575</v>
      </c>
      <c r="D118">
        <v>537</v>
      </c>
      <c r="E118">
        <v>474</v>
      </c>
      <c r="F118">
        <v>420</v>
      </c>
      <c r="G118">
        <v>339</v>
      </c>
    </row>
  </sheetData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V114"/>
  <sheetViews>
    <sheetView zoomScalePageLayoutView="0" workbookViewId="0" topLeftCell="A1">
      <selection activeCell="B1" sqref="B1:L16384"/>
    </sheetView>
  </sheetViews>
  <sheetFormatPr defaultColWidth="9.140625" defaultRowHeight="12.75"/>
  <cols>
    <col min="1" max="1" width="82.00390625" style="0" bestFit="1" customWidth="1"/>
  </cols>
  <sheetData>
    <row r="1" spans="1:22" ht="12.75">
      <c r="A1" s="1" t="s">
        <v>0</v>
      </c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  <c r="M1" s="2"/>
      <c r="N1" s="2"/>
      <c r="O1" s="2"/>
      <c r="P1" s="2"/>
      <c r="Q1" s="2"/>
      <c r="R1" s="2"/>
      <c r="S1" s="2"/>
      <c r="T1" s="2"/>
      <c r="U1" s="2"/>
      <c r="V1" s="2"/>
    </row>
    <row r="2" spans="1:11" ht="12.75">
      <c r="A2" t="s">
        <v>22</v>
      </c>
      <c r="B2">
        <v>30</v>
      </c>
      <c r="C2">
        <v>30</v>
      </c>
      <c r="D2">
        <v>24</v>
      </c>
      <c r="E2">
        <v>22</v>
      </c>
      <c r="F2">
        <v>18</v>
      </c>
      <c r="G2">
        <v>16</v>
      </c>
      <c r="H2">
        <v>15</v>
      </c>
      <c r="I2">
        <v>13</v>
      </c>
      <c r="J2">
        <v>11</v>
      </c>
      <c r="K2">
        <v>6</v>
      </c>
    </row>
    <row r="5" spans="2:8" ht="12.75">
      <c r="B5">
        <v>191</v>
      </c>
      <c r="C5">
        <v>176</v>
      </c>
      <c r="D5">
        <v>159</v>
      </c>
      <c r="E5">
        <v>136</v>
      </c>
      <c r="F5">
        <v>119</v>
      </c>
      <c r="G5">
        <v>95</v>
      </c>
      <c r="H5">
        <v>79</v>
      </c>
    </row>
    <row r="7" spans="2:7" ht="12.75">
      <c r="B7">
        <v>275</v>
      </c>
      <c r="C7">
        <v>251</v>
      </c>
      <c r="D7">
        <v>228</v>
      </c>
      <c r="E7">
        <v>201</v>
      </c>
      <c r="F7">
        <v>167</v>
      </c>
      <c r="G7">
        <v>136</v>
      </c>
    </row>
    <row r="8" spans="2:8" ht="12.75">
      <c r="B8">
        <v>101</v>
      </c>
      <c r="C8">
        <v>95</v>
      </c>
      <c r="D8">
        <v>87</v>
      </c>
      <c r="E8">
        <v>75</v>
      </c>
      <c r="F8">
        <v>71</v>
      </c>
      <c r="G8">
        <v>59</v>
      </c>
      <c r="H8">
        <v>52</v>
      </c>
    </row>
    <row r="11" spans="2:10" ht="12.75">
      <c r="B11">
        <v>146</v>
      </c>
      <c r="C11">
        <v>133</v>
      </c>
      <c r="D11">
        <v>124</v>
      </c>
      <c r="E11">
        <v>109</v>
      </c>
      <c r="F11">
        <v>91</v>
      </c>
      <c r="G11">
        <v>78</v>
      </c>
      <c r="H11">
        <v>330</v>
      </c>
      <c r="I11">
        <v>263</v>
      </c>
      <c r="J11">
        <v>182</v>
      </c>
    </row>
    <row r="17" spans="2:11" ht="12.75">
      <c r="B17">
        <v>251</v>
      </c>
      <c r="C17">
        <v>238</v>
      </c>
      <c r="D17">
        <v>213</v>
      </c>
      <c r="E17">
        <v>181</v>
      </c>
      <c r="F17">
        <v>156</v>
      </c>
      <c r="G17">
        <v>128</v>
      </c>
      <c r="H17">
        <v>377</v>
      </c>
      <c r="I17">
        <v>291</v>
      </c>
      <c r="J17">
        <v>199</v>
      </c>
      <c r="K17">
        <v>105</v>
      </c>
    </row>
    <row r="23" spans="2:8" ht="12.75">
      <c r="B23">
        <v>61</v>
      </c>
      <c r="C23">
        <v>57</v>
      </c>
      <c r="D23">
        <v>47</v>
      </c>
      <c r="E23">
        <v>44</v>
      </c>
      <c r="F23">
        <v>41</v>
      </c>
      <c r="G23">
        <v>36</v>
      </c>
      <c r="H23">
        <v>30</v>
      </c>
    </row>
    <row r="24" spans="2:10" ht="12.75">
      <c r="B24">
        <v>192</v>
      </c>
      <c r="C24">
        <v>175</v>
      </c>
      <c r="D24">
        <v>158</v>
      </c>
      <c r="E24">
        <v>148</v>
      </c>
      <c r="F24">
        <v>227</v>
      </c>
      <c r="G24">
        <v>199</v>
      </c>
      <c r="H24">
        <v>171</v>
      </c>
      <c r="I24">
        <v>132</v>
      </c>
      <c r="J24">
        <v>100</v>
      </c>
    </row>
    <row r="27" spans="2:10" ht="12.75">
      <c r="B27">
        <v>231</v>
      </c>
      <c r="C27">
        <v>207</v>
      </c>
      <c r="D27">
        <v>194</v>
      </c>
      <c r="E27">
        <v>181</v>
      </c>
      <c r="F27">
        <v>164</v>
      </c>
      <c r="G27">
        <v>144</v>
      </c>
      <c r="H27">
        <v>109</v>
      </c>
      <c r="I27">
        <v>98</v>
      </c>
      <c r="J27">
        <v>78</v>
      </c>
    </row>
    <row r="48" spans="2:8" ht="12.75">
      <c r="B48">
        <v>283</v>
      </c>
      <c r="C48">
        <v>266</v>
      </c>
      <c r="D48">
        <v>240</v>
      </c>
      <c r="E48">
        <v>206</v>
      </c>
      <c r="F48">
        <v>179</v>
      </c>
      <c r="G48">
        <v>152</v>
      </c>
      <c r="H48">
        <v>113</v>
      </c>
    </row>
    <row r="55" spans="2:11" ht="12.75">
      <c r="B55">
        <v>224</v>
      </c>
      <c r="C55">
        <v>208</v>
      </c>
      <c r="D55">
        <v>182</v>
      </c>
      <c r="E55">
        <v>165</v>
      </c>
      <c r="F55">
        <v>141</v>
      </c>
      <c r="G55">
        <v>126</v>
      </c>
      <c r="H55">
        <v>104</v>
      </c>
      <c r="I55">
        <v>85</v>
      </c>
      <c r="J55">
        <v>58</v>
      </c>
      <c r="K55">
        <v>37</v>
      </c>
    </row>
    <row r="61" spans="2:7" ht="12.75">
      <c r="B61">
        <v>6</v>
      </c>
      <c r="C61">
        <v>5</v>
      </c>
      <c r="D61">
        <v>5</v>
      </c>
      <c r="E61">
        <v>128</v>
      </c>
      <c r="F61">
        <v>109</v>
      </c>
      <c r="G61">
        <v>87</v>
      </c>
    </row>
    <row r="63" spans="2:10" ht="12.75">
      <c r="B63">
        <v>55</v>
      </c>
      <c r="C63">
        <v>51</v>
      </c>
      <c r="D63">
        <v>43</v>
      </c>
      <c r="E63">
        <v>37</v>
      </c>
      <c r="F63">
        <v>36</v>
      </c>
      <c r="G63">
        <v>33</v>
      </c>
      <c r="H63">
        <v>25</v>
      </c>
      <c r="I63">
        <v>20</v>
      </c>
      <c r="J63">
        <v>14</v>
      </c>
    </row>
    <row r="64" ht="12.75">
      <c r="B64">
        <v>163</v>
      </c>
    </row>
    <row r="65" spans="2:3" ht="12.75">
      <c r="B65">
        <v>77</v>
      </c>
      <c r="C65">
        <v>70</v>
      </c>
    </row>
    <row r="66" spans="2:11" ht="12.75">
      <c r="B66">
        <v>1000</v>
      </c>
      <c r="C66">
        <v>917</v>
      </c>
      <c r="D66">
        <v>833</v>
      </c>
      <c r="E66">
        <v>731</v>
      </c>
      <c r="F66">
        <v>637</v>
      </c>
      <c r="G66">
        <v>533</v>
      </c>
      <c r="H66">
        <v>444</v>
      </c>
      <c r="I66">
        <v>354</v>
      </c>
      <c r="J66">
        <v>244</v>
      </c>
      <c r="K66">
        <v>140</v>
      </c>
    </row>
    <row r="67" spans="2:11" ht="12.75">
      <c r="B67">
        <v>66</v>
      </c>
      <c r="C67">
        <v>58</v>
      </c>
      <c r="D67">
        <v>46</v>
      </c>
      <c r="E67">
        <v>38</v>
      </c>
      <c r="F67">
        <v>35</v>
      </c>
      <c r="G67">
        <v>26</v>
      </c>
      <c r="H67">
        <v>21</v>
      </c>
      <c r="I67">
        <v>14</v>
      </c>
      <c r="J67">
        <v>11</v>
      </c>
      <c r="K67">
        <v>6</v>
      </c>
    </row>
    <row r="73" spans="2:11" ht="12.75">
      <c r="B73">
        <v>103</v>
      </c>
      <c r="C73">
        <v>97</v>
      </c>
      <c r="D73">
        <v>88</v>
      </c>
      <c r="E73">
        <v>80</v>
      </c>
      <c r="F73">
        <v>72</v>
      </c>
      <c r="G73">
        <v>58</v>
      </c>
      <c r="H73">
        <v>49</v>
      </c>
      <c r="I73">
        <v>41</v>
      </c>
      <c r="J73">
        <v>24</v>
      </c>
      <c r="K73">
        <v>15</v>
      </c>
    </row>
    <row r="74" spans="2:10" ht="12.75">
      <c r="B74">
        <v>3190</v>
      </c>
      <c r="C74">
        <v>2897</v>
      </c>
      <c r="D74">
        <v>2597</v>
      </c>
      <c r="E74">
        <v>2295</v>
      </c>
      <c r="F74">
        <v>1994</v>
      </c>
      <c r="G74">
        <v>1677</v>
      </c>
      <c r="H74">
        <v>1346</v>
      </c>
      <c r="I74">
        <v>1025</v>
      </c>
      <c r="J74">
        <v>674</v>
      </c>
    </row>
    <row r="75" spans="2:9" ht="12.75">
      <c r="B75">
        <v>440</v>
      </c>
      <c r="C75">
        <v>410</v>
      </c>
      <c r="D75">
        <v>369</v>
      </c>
      <c r="E75">
        <v>320</v>
      </c>
      <c r="F75">
        <v>270</v>
      </c>
      <c r="G75">
        <v>222</v>
      </c>
      <c r="H75">
        <v>180</v>
      </c>
      <c r="I75">
        <v>125</v>
      </c>
    </row>
    <row r="78" spans="2:8" ht="12.75">
      <c r="B78">
        <v>116</v>
      </c>
      <c r="C78">
        <v>113</v>
      </c>
      <c r="D78">
        <v>105</v>
      </c>
      <c r="E78">
        <v>96</v>
      </c>
      <c r="F78">
        <v>85</v>
      </c>
      <c r="G78">
        <v>73</v>
      </c>
      <c r="H78">
        <v>62</v>
      </c>
    </row>
    <row r="79" spans="2:10" ht="12.75">
      <c r="B79">
        <v>1933</v>
      </c>
      <c r="C79">
        <v>1758</v>
      </c>
      <c r="D79">
        <v>1578</v>
      </c>
      <c r="E79">
        <v>1383</v>
      </c>
      <c r="F79">
        <v>1221</v>
      </c>
      <c r="G79">
        <v>1033</v>
      </c>
      <c r="H79">
        <v>898</v>
      </c>
      <c r="I79">
        <v>676</v>
      </c>
      <c r="J79">
        <v>459</v>
      </c>
    </row>
    <row r="82" spans="2:11" ht="12.75">
      <c r="B82">
        <v>451</v>
      </c>
      <c r="C82">
        <v>412</v>
      </c>
      <c r="D82">
        <v>369</v>
      </c>
      <c r="E82">
        <v>332</v>
      </c>
      <c r="F82">
        <v>286</v>
      </c>
      <c r="G82">
        <v>246</v>
      </c>
      <c r="H82">
        <v>185</v>
      </c>
      <c r="I82">
        <v>133</v>
      </c>
      <c r="J82">
        <v>71</v>
      </c>
      <c r="K82">
        <v>21</v>
      </c>
    </row>
    <row r="84" spans="2:6" ht="12.75">
      <c r="B84">
        <v>292</v>
      </c>
      <c r="C84">
        <v>271</v>
      </c>
      <c r="D84">
        <v>255</v>
      </c>
      <c r="E84">
        <v>231</v>
      </c>
      <c r="F84">
        <v>206</v>
      </c>
    </row>
    <row r="85" spans="2:7" ht="12.75">
      <c r="B85">
        <v>2</v>
      </c>
      <c r="C85">
        <v>2</v>
      </c>
      <c r="D85">
        <v>2</v>
      </c>
      <c r="E85">
        <v>2</v>
      </c>
      <c r="F85">
        <v>2</v>
      </c>
      <c r="G85">
        <v>2</v>
      </c>
    </row>
    <row r="86" spans="2:11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</row>
    <row r="87" spans="2:5" ht="12.75">
      <c r="B87">
        <v>4644</v>
      </c>
      <c r="C87">
        <v>4208</v>
      </c>
      <c r="D87">
        <v>3763</v>
      </c>
      <c r="E87">
        <v>3309</v>
      </c>
    </row>
    <row r="88" spans="2:3" ht="12.75">
      <c r="B88">
        <v>1034</v>
      </c>
      <c r="C88">
        <v>933</v>
      </c>
    </row>
    <row r="89" spans="2:3" ht="12.75">
      <c r="B89">
        <v>20</v>
      </c>
      <c r="C89">
        <v>20</v>
      </c>
    </row>
    <row r="90" spans="2:8" ht="12.75">
      <c r="B90">
        <v>4748</v>
      </c>
      <c r="C90">
        <v>4274</v>
      </c>
      <c r="D90">
        <v>3799</v>
      </c>
      <c r="E90">
        <v>3329</v>
      </c>
      <c r="F90">
        <v>2854</v>
      </c>
      <c r="G90">
        <v>2379</v>
      </c>
      <c r="H90">
        <v>1918</v>
      </c>
    </row>
    <row r="91" spans="2:5" ht="12.75">
      <c r="B91">
        <v>41</v>
      </c>
      <c r="C91">
        <v>38</v>
      </c>
      <c r="D91">
        <v>37</v>
      </c>
      <c r="E91">
        <v>47</v>
      </c>
    </row>
    <row r="94" spans="2:5" ht="12.75">
      <c r="B94">
        <v>958</v>
      </c>
      <c r="C94">
        <v>897</v>
      </c>
      <c r="D94">
        <v>817</v>
      </c>
      <c r="E94">
        <v>729</v>
      </c>
    </row>
    <row r="95" spans="2:11" ht="12.75">
      <c r="B95">
        <v>9</v>
      </c>
      <c r="C95">
        <v>9</v>
      </c>
      <c r="D95">
        <v>9</v>
      </c>
      <c r="E95">
        <v>7</v>
      </c>
      <c r="F95">
        <v>6</v>
      </c>
      <c r="G95">
        <v>5</v>
      </c>
      <c r="H95">
        <v>3</v>
      </c>
      <c r="I95">
        <v>3</v>
      </c>
      <c r="J95">
        <v>3</v>
      </c>
      <c r="K95">
        <v>3</v>
      </c>
    </row>
    <row r="100" spans="2:11" ht="12.75">
      <c r="B100">
        <v>98</v>
      </c>
      <c r="C100">
        <v>95</v>
      </c>
      <c r="D100">
        <v>93</v>
      </c>
      <c r="E100">
        <v>82</v>
      </c>
      <c r="F100">
        <v>75</v>
      </c>
      <c r="G100">
        <v>64</v>
      </c>
      <c r="H100">
        <v>54</v>
      </c>
      <c r="I100">
        <v>46</v>
      </c>
      <c r="J100">
        <v>15</v>
      </c>
      <c r="K100">
        <v>15</v>
      </c>
    </row>
    <row r="104" spans="2:5" ht="12.75">
      <c r="B104">
        <v>325</v>
      </c>
      <c r="C104">
        <v>282</v>
      </c>
      <c r="D104">
        <v>254</v>
      </c>
      <c r="E104">
        <v>223</v>
      </c>
    </row>
    <row r="106" spans="2:10" ht="12.75">
      <c r="B106">
        <v>134</v>
      </c>
      <c r="C106">
        <v>121</v>
      </c>
      <c r="D106">
        <v>107</v>
      </c>
      <c r="E106">
        <v>95</v>
      </c>
      <c r="F106">
        <v>86</v>
      </c>
      <c r="G106">
        <v>73</v>
      </c>
      <c r="H106">
        <v>59</v>
      </c>
      <c r="I106">
        <v>46</v>
      </c>
      <c r="J106">
        <v>30</v>
      </c>
    </row>
    <row r="107" spans="2:10" ht="12.75">
      <c r="B107">
        <v>323</v>
      </c>
      <c r="C107">
        <v>288</v>
      </c>
      <c r="D107">
        <v>255</v>
      </c>
      <c r="E107">
        <v>222</v>
      </c>
      <c r="F107">
        <v>197</v>
      </c>
      <c r="G107">
        <v>165</v>
      </c>
      <c r="H107">
        <v>129</v>
      </c>
      <c r="I107">
        <v>99</v>
      </c>
      <c r="J107">
        <v>63</v>
      </c>
    </row>
    <row r="109" spans="2:6" ht="12.75">
      <c r="B109">
        <v>24</v>
      </c>
      <c r="C109">
        <v>23</v>
      </c>
      <c r="D109">
        <v>23</v>
      </c>
      <c r="E109">
        <v>62</v>
      </c>
      <c r="F109">
        <v>58</v>
      </c>
    </row>
    <row r="114" spans="2:11" ht="12.75">
      <c r="B114">
        <v>387</v>
      </c>
      <c r="C114">
        <v>361</v>
      </c>
      <c r="D114">
        <v>339</v>
      </c>
      <c r="E114">
        <v>304</v>
      </c>
      <c r="F114">
        <v>269</v>
      </c>
      <c r="G114">
        <v>214</v>
      </c>
      <c r="H114">
        <v>172</v>
      </c>
      <c r="I114">
        <v>109</v>
      </c>
      <c r="J114">
        <v>76</v>
      </c>
      <c r="K114">
        <v>62</v>
      </c>
    </row>
  </sheetData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B1:L118"/>
  <sheetViews>
    <sheetView zoomScalePageLayoutView="0" workbookViewId="0" topLeftCell="A1">
      <selection activeCell="B1" sqref="B1:L118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3" ht="12.75">
      <c r="B2">
        <v>121</v>
      </c>
      <c r="C2">
        <v>99</v>
      </c>
    </row>
    <row r="3" ht="12.75">
      <c r="B3">
        <v>30</v>
      </c>
    </row>
    <row r="4" spans="2:4" ht="12.75">
      <c r="B4">
        <v>332</v>
      </c>
      <c r="C4">
        <v>285</v>
      </c>
      <c r="D4">
        <v>241</v>
      </c>
    </row>
    <row r="5" spans="2:5" ht="12.75">
      <c r="B5">
        <v>191</v>
      </c>
      <c r="C5">
        <v>180</v>
      </c>
      <c r="D5">
        <v>159</v>
      </c>
      <c r="E5">
        <v>127</v>
      </c>
    </row>
    <row r="7" spans="2:6" ht="12.75">
      <c r="B7">
        <v>275</v>
      </c>
      <c r="C7">
        <v>253</v>
      </c>
      <c r="D7">
        <v>226</v>
      </c>
      <c r="E7">
        <v>201</v>
      </c>
      <c r="F7">
        <v>174</v>
      </c>
    </row>
    <row r="8" spans="2:5" ht="12.75">
      <c r="B8">
        <v>222</v>
      </c>
      <c r="C8">
        <v>188</v>
      </c>
      <c r="D8">
        <v>149</v>
      </c>
      <c r="E8">
        <v>129</v>
      </c>
    </row>
    <row r="10" spans="2:5" ht="12.75">
      <c r="B10">
        <v>101</v>
      </c>
      <c r="C10">
        <v>86</v>
      </c>
      <c r="D10">
        <v>65</v>
      </c>
      <c r="E10">
        <v>57</v>
      </c>
    </row>
    <row r="11" spans="2:10" ht="12.75">
      <c r="B11">
        <v>542</v>
      </c>
      <c r="C11">
        <v>481</v>
      </c>
      <c r="D11">
        <v>406</v>
      </c>
      <c r="E11">
        <v>343</v>
      </c>
      <c r="F11">
        <v>292</v>
      </c>
      <c r="G11">
        <v>233</v>
      </c>
      <c r="H11">
        <v>185</v>
      </c>
      <c r="I11">
        <v>141</v>
      </c>
      <c r="J11">
        <v>93</v>
      </c>
    </row>
    <row r="12" spans="2:6" ht="12.75">
      <c r="B12">
        <v>465</v>
      </c>
      <c r="C12">
        <v>407</v>
      </c>
      <c r="D12">
        <v>340</v>
      </c>
      <c r="E12">
        <v>285</v>
      </c>
      <c r="F12">
        <v>246</v>
      </c>
    </row>
    <row r="13" spans="2:3" ht="12.75">
      <c r="B13">
        <v>738</v>
      </c>
      <c r="C13">
        <v>655</v>
      </c>
    </row>
    <row r="14" spans="2:6" ht="12.75">
      <c r="B14">
        <v>146</v>
      </c>
      <c r="C14">
        <v>130</v>
      </c>
      <c r="D14">
        <v>117</v>
      </c>
      <c r="E14">
        <v>99</v>
      </c>
      <c r="F14">
        <v>84</v>
      </c>
    </row>
    <row r="17" ht="12.75">
      <c r="B17">
        <v>820</v>
      </c>
    </row>
    <row r="18" ht="12.75">
      <c r="B18">
        <v>1382</v>
      </c>
    </row>
    <row r="20" spans="2:6" ht="12.75">
      <c r="B20">
        <v>251</v>
      </c>
      <c r="C20">
        <v>237</v>
      </c>
      <c r="D20">
        <v>205</v>
      </c>
      <c r="E20">
        <v>183</v>
      </c>
      <c r="F20">
        <v>152</v>
      </c>
    </row>
    <row r="23" spans="2:5" ht="12.75">
      <c r="B23">
        <v>61</v>
      </c>
      <c r="C23">
        <v>50</v>
      </c>
      <c r="D23">
        <v>43</v>
      </c>
      <c r="E23">
        <v>40</v>
      </c>
    </row>
    <row r="24" spans="2:3" ht="12.75">
      <c r="B24">
        <v>342</v>
      </c>
      <c r="C24">
        <v>301</v>
      </c>
    </row>
    <row r="25" spans="2:6" ht="12.75">
      <c r="B25">
        <v>426</v>
      </c>
      <c r="C25">
        <v>376</v>
      </c>
      <c r="D25">
        <v>310</v>
      </c>
      <c r="E25">
        <v>272</v>
      </c>
      <c r="F25">
        <v>218</v>
      </c>
    </row>
    <row r="26" spans="2:8" ht="12.75">
      <c r="B26">
        <v>192</v>
      </c>
      <c r="C26">
        <v>176</v>
      </c>
      <c r="D26">
        <v>136</v>
      </c>
      <c r="E26">
        <v>118</v>
      </c>
      <c r="F26">
        <v>96</v>
      </c>
      <c r="G26">
        <v>82</v>
      </c>
      <c r="H26">
        <v>67</v>
      </c>
    </row>
    <row r="30" spans="2:6" ht="12.75">
      <c r="B30">
        <v>549</v>
      </c>
      <c r="C30">
        <v>454</v>
      </c>
      <c r="D30">
        <v>409</v>
      </c>
      <c r="E30">
        <v>359</v>
      </c>
      <c r="F30">
        <v>313</v>
      </c>
    </row>
    <row r="34" spans="2:3" ht="12.75">
      <c r="B34">
        <v>251</v>
      </c>
      <c r="C34">
        <v>191</v>
      </c>
    </row>
    <row r="35" spans="2:5" ht="12.75">
      <c r="B35">
        <v>231</v>
      </c>
      <c r="C35">
        <v>172</v>
      </c>
      <c r="D35">
        <v>157</v>
      </c>
      <c r="E35">
        <v>138</v>
      </c>
    </row>
    <row r="48" spans="2:5" ht="12.75">
      <c r="B48">
        <v>283</v>
      </c>
      <c r="C48">
        <v>267</v>
      </c>
      <c r="D48">
        <v>246</v>
      </c>
      <c r="E48">
        <v>214</v>
      </c>
    </row>
    <row r="49" spans="2:6" ht="12.75">
      <c r="B49">
        <v>3376</v>
      </c>
      <c r="C49">
        <v>3017</v>
      </c>
      <c r="D49">
        <v>2676</v>
      </c>
      <c r="E49">
        <v>2329</v>
      </c>
      <c r="F49">
        <v>1968</v>
      </c>
    </row>
    <row r="50" spans="2:6" ht="12.75">
      <c r="B50">
        <v>373</v>
      </c>
      <c r="C50">
        <v>350</v>
      </c>
      <c r="D50">
        <v>323</v>
      </c>
      <c r="E50">
        <v>278</v>
      </c>
      <c r="F50">
        <v>224</v>
      </c>
    </row>
    <row r="51" spans="2:6" ht="12.75">
      <c r="B51">
        <v>485</v>
      </c>
      <c r="C51">
        <v>452</v>
      </c>
      <c r="D51">
        <v>409</v>
      </c>
      <c r="E51">
        <v>347</v>
      </c>
      <c r="F51">
        <v>276</v>
      </c>
    </row>
    <row r="52" spans="2:7" ht="12.75">
      <c r="B52">
        <v>573</v>
      </c>
      <c r="C52">
        <v>526</v>
      </c>
      <c r="D52">
        <v>471</v>
      </c>
      <c r="E52">
        <v>401</v>
      </c>
      <c r="F52">
        <v>322</v>
      </c>
      <c r="G52">
        <v>243</v>
      </c>
    </row>
    <row r="53" spans="2:6" ht="12.75">
      <c r="B53">
        <v>380</v>
      </c>
      <c r="C53">
        <v>357</v>
      </c>
      <c r="D53">
        <v>330</v>
      </c>
      <c r="E53">
        <v>284</v>
      </c>
      <c r="F53">
        <v>229</v>
      </c>
    </row>
    <row r="54" spans="2:11" ht="12.75">
      <c r="B54">
        <v>462</v>
      </c>
      <c r="C54">
        <v>433</v>
      </c>
      <c r="D54">
        <v>394</v>
      </c>
      <c r="E54">
        <v>336</v>
      </c>
      <c r="F54">
        <v>269</v>
      </c>
      <c r="G54">
        <v>205</v>
      </c>
      <c r="H54">
        <v>166</v>
      </c>
      <c r="I54">
        <v>116</v>
      </c>
      <c r="J54">
        <v>66</v>
      </c>
      <c r="K54">
        <v>27</v>
      </c>
    </row>
    <row r="55" ht="12.75">
      <c r="B55">
        <v>224</v>
      </c>
    </row>
    <row r="59" spans="2:10" ht="12.75">
      <c r="B59">
        <v>1059</v>
      </c>
      <c r="C59">
        <v>934</v>
      </c>
      <c r="D59">
        <v>831</v>
      </c>
      <c r="E59">
        <v>713</v>
      </c>
      <c r="F59">
        <v>586</v>
      </c>
      <c r="G59">
        <v>481</v>
      </c>
      <c r="H59">
        <v>389</v>
      </c>
      <c r="I59">
        <v>297</v>
      </c>
      <c r="J59">
        <v>203</v>
      </c>
    </row>
    <row r="61" spans="2:6" ht="12.75">
      <c r="B61">
        <v>190</v>
      </c>
      <c r="C61">
        <v>180</v>
      </c>
      <c r="D61">
        <v>163</v>
      </c>
      <c r="E61">
        <v>142</v>
      </c>
      <c r="F61">
        <v>120</v>
      </c>
    </row>
    <row r="62" spans="2:9" ht="12.75">
      <c r="B62">
        <v>6</v>
      </c>
      <c r="C62">
        <v>6</v>
      </c>
      <c r="D62">
        <v>6</v>
      </c>
      <c r="E62">
        <v>5</v>
      </c>
      <c r="F62">
        <v>5</v>
      </c>
      <c r="G62">
        <v>5</v>
      </c>
      <c r="H62">
        <v>3</v>
      </c>
      <c r="I62">
        <v>2</v>
      </c>
    </row>
    <row r="63" spans="2:3" ht="12.75">
      <c r="B63">
        <v>55</v>
      </c>
      <c r="C63">
        <v>50</v>
      </c>
    </row>
    <row r="64" spans="2:11" ht="12.75">
      <c r="B64">
        <v>163</v>
      </c>
      <c r="C64">
        <v>143</v>
      </c>
      <c r="D64">
        <v>132</v>
      </c>
      <c r="E64">
        <v>113</v>
      </c>
      <c r="F64">
        <v>87</v>
      </c>
      <c r="G64">
        <v>71</v>
      </c>
      <c r="H64">
        <v>50</v>
      </c>
      <c r="I64">
        <v>36</v>
      </c>
      <c r="J64">
        <v>22</v>
      </c>
      <c r="K64">
        <v>13</v>
      </c>
    </row>
    <row r="65" spans="2:10" ht="12.75">
      <c r="B65">
        <v>77</v>
      </c>
      <c r="C65">
        <v>70</v>
      </c>
      <c r="D65">
        <v>54</v>
      </c>
      <c r="E65">
        <v>39</v>
      </c>
      <c r="F65">
        <v>31</v>
      </c>
      <c r="G65">
        <v>24</v>
      </c>
      <c r="H65">
        <v>19</v>
      </c>
      <c r="I65">
        <v>14</v>
      </c>
      <c r="J65">
        <v>10</v>
      </c>
    </row>
    <row r="66" ht="12.75">
      <c r="B66">
        <v>1000</v>
      </c>
    </row>
    <row r="67" ht="12.75">
      <c r="B67">
        <v>66</v>
      </c>
    </row>
    <row r="68" spans="2:4" ht="12.75">
      <c r="B68">
        <v>416</v>
      </c>
      <c r="C68">
        <v>374</v>
      </c>
      <c r="D68">
        <v>318</v>
      </c>
    </row>
    <row r="69" ht="12.75">
      <c r="B69">
        <v>394</v>
      </c>
    </row>
    <row r="70" spans="2:5" ht="12.75">
      <c r="B70">
        <v>161</v>
      </c>
      <c r="C70">
        <v>148</v>
      </c>
      <c r="D70">
        <v>133</v>
      </c>
      <c r="E70">
        <v>118</v>
      </c>
    </row>
    <row r="71" spans="2:7" ht="12.75">
      <c r="B71">
        <v>940</v>
      </c>
      <c r="C71">
        <v>828</v>
      </c>
      <c r="D71">
        <v>709</v>
      </c>
      <c r="E71">
        <v>620</v>
      </c>
      <c r="F71">
        <v>513</v>
      </c>
      <c r="G71">
        <v>422</v>
      </c>
    </row>
    <row r="72" spans="2:6" ht="12.75">
      <c r="B72">
        <v>104</v>
      </c>
      <c r="C72">
        <v>92</v>
      </c>
      <c r="D72">
        <v>83</v>
      </c>
      <c r="E72">
        <v>74</v>
      </c>
      <c r="F72">
        <v>62</v>
      </c>
    </row>
    <row r="73" ht="12.75">
      <c r="B73">
        <v>103</v>
      </c>
    </row>
    <row r="74" spans="2:3" ht="12.75">
      <c r="B74">
        <v>3190</v>
      </c>
      <c r="C74">
        <v>2844</v>
      </c>
    </row>
    <row r="75" spans="2:4" ht="12.75">
      <c r="B75">
        <v>440</v>
      </c>
      <c r="C75">
        <v>409</v>
      </c>
      <c r="D75">
        <v>363</v>
      </c>
    </row>
    <row r="76" spans="2:8" ht="12.75">
      <c r="B76">
        <v>4399</v>
      </c>
      <c r="C76">
        <v>4029</v>
      </c>
      <c r="D76">
        <v>3564</v>
      </c>
      <c r="E76">
        <v>3103</v>
      </c>
      <c r="F76">
        <v>2651</v>
      </c>
      <c r="G76">
        <v>2210</v>
      </c>
      <c r="H76">
        <v>1770</v>
      </c>
    </row>
    <row r="78" spans="2:5" ht="12.75">
      <c r="B78">
        <v>116</v>
      </c>
      <c r="C78">
        <v>94</v>
      </c>
      <c r="D78">
        <v>84</v>
      </c>
      <c r="E78">
        <v>71</v>
      </c>
    </row>
    <row r="79" spans="2:6" ht="12.75">
      <c r="B79">
        <v>1933</v>
      </c>
      <c r="C79">
        <v>1733</v>
      </c>
      <c r="D79">
        <v>1519</v>
      </c>
      <c r="E79">
        <v>1317</v>
      </c>
      <c r="F79">
        <v>1120</v>
      </c>
    </row>
    <row r="80" spans="2:3" ht="12.75">
      <c r="B80">
        <v>2157</v>
      </c>
      <c r="C80">
        <v>1933</v>
      </c>
    </row>
    <row r="81" spans="2:8" ht="12.75">
      <c r="B81">
        <v>1992</v>
      </c>
      <c r="C81">
        <v>1787</v>
      </c>
      <c r="D81">
        <v>1565</v>
      </c>
      <c r="E81">
        <v>1360</v>
      </c>
      <c r="F81">
        <v>1158</v>
      </c>
      <c r="G81">
        <v>931</v>
      </c>
      <c r="H81">
        <v>737</v>
      </c>
    </row>
    <row r="82" ht="12.75">
      <c r="B82">
        <v>451</v>
      </c>
    </row>
    <row r="84" spans="2:7" ht="12.75">
      <c r="B84">
        <v>292</v>
      </c>
      <c r="C84">
        <v>245</v>
      </c>
      <c r="D84">
        <v>198</v>
      </c>
      <c r="E84">
        <v>160</v>
      </c>
      <c r="F84">
        <v>133</v>
      </c>
      <c r="G84">
        <v>109</v>
      </c>
    </row>
    <row r="85" spans="2:6" ht="12.75">
      <c r="B85">
        <v>2</v>
      </c>
      <c r="C85">
        <v>2</v>
      </c>
      <c r="D85">
        <v>2</v>
      </c>
      <c r="E85">
        <v>2</v>
      </c>
      <c r="F85">
        <v>1</v>
      </c>
    </row>
    <row r="86" ht="12.75">
      <c r="B86">
        <v>1</v>
      </c>
    </row>
    <row r="87" spans="2:8" ht="12.75">
      <c r="B87">
        <v>4644</v>
      </c>
      <c r="C87">
        <v>4134</v>
      </c>
      <c r="D87">
        <v>3669</v>
      </c>
      <c r="E87">
        <v>3211</v>
      </c>
      <c r="F87">
        <v>2727</v>
      </c>
      <c r="G87">
        <v>2254</v>
      </c>
      <c r="H87">
        <v>1798</v>
      </c>
    </row>
    <row r="88" spans="2:10" ht="12.75">
      <c r="B88">
        <v>1034</v>
      </c>
      <c r="C88">
        <v>914</v>
      </c>
      <c r="D88">
        <v>799</v>
      </c>
      <c r="E88">
        <v>701</v>
      </c>
      <c r="F88">
        <v>610</v>
      </c>
      <c r="G88">
        <v>517</v>
      </c>
      <c r="H88">
        <v>407</v>
      </c>
      <c r="I88">
        <v>321</v>
      </c>
      <c r="J88">
        <v>219</v>
      </c>
    </row>
    <row r="89" spans="2:10" ht="12.75">
      <c r="B89">
        <v>20</v>
      </c>
      <c r="C89">
        <v>18</v>
      </c>
      <c r="D89">
        <v>16</v>
      </c>
      <c r="E89">
        <v>9</v>
      </c>
      <c r="F89">
        <v>6</v>
      </c>
      <c r="G89">
        <v>4</v>
      </c>
      <c r="H89">
        <v>4</v>
      </c>
      <c r="I89">
        <v>2</v>
      </c>
      <c r="J89">
        <v>1</v>
      </c>
    </row>
    <row r="90" spans="2:5" ht="12.75">
      <c r="B90">
        <v>4748</v>
      </c>
      <c r="C90">
        <v>4267</v>
      </c>
      <c r="D90">
        <v>3791</v>
      </c>
      <c r="E90">
        <v>3311</v>
      </c>
    </row>
    <row r="91" spans="2:9" ht="12.75">
      <c r="B91">
        <v>41</v>
      </c>
      <c r="C91">
        <v>30</v>
      </c>
      <c r="D91">
        <v>25</v>
      </c>
      <c r="E91">
        <v>19</v>
      </c>
      <c r="F91">
        <v>17</v>
      </c>
      <c r="G91">
        <v>13</v>
      </c>
      <c r="H91">
        <v>12</v>
      </c>
      <c r="I91">
        <v>8</v>
      </c>
    </row>
    <row r="92" spans="2:8" ht="12.75">
      <c r="B92">
        <v>63</v>
      </c>
      <c r="C92">
        <v>48</v>
      </c>
      <c r="D92">
        <v>41</v>
      </c>
      <c r="E92">
        <v>32</v>
      </c>
      <c r="F92">
        <v>28</v>
      </c>
      <c r="G92">
        <v>24</v>
      </c>
      <c r="H92">
        <v>22</v>
      </c>
    </row>
    <row r="94" spans="2:8" ht="12.75">
      <c r="B94">
        <v>958</v>
      </c>
      <c r="C94">
        <v>835</v>
      </c>
      <c r="D94">
        <v>733</v>
      </c>
      <c r="E94">
        <v>644</v>
      </c>
      <c r="F94">
        <v>528</v>
      </c>
      <c r="G94">
        <v>431</v>
      </c>
      <c r="H94">
        <v>340</v>
      </c>
    </row>
    <row r="95" ht="12.75">
      <c r="B95">
        <v>9</v>
      </c>
    </row>
    <row r="100" spans="2:3" ht="12.75">
      <c r="B100">
        <v>98</v>
      </c>
      <c r="C100">
        <v>90</v>
      </c>
    </row>
    <row r="101" spans="2:3" ht="12.75">
      <c r="B101">
        <v>539</v>
      </c>
      <c r="C101">
        <v>439</v>
      </c>
    </row>
    <row r="102" spans="2:8" ht="12.75">
      <c r="B102">
        <v>226</v>
      </c>
      <c r="C102">
        <v>195</v>
      </c>
      <c r="D102">
        <v>167</v>
      </c>
      <c r="E102">
        <v>106</v>
      </c>
      <c r="F102">
        <v>85</v>
      </c>
      <c r="G102">
        <v>64</v>
      </c>
      <c r="H102">
        <v>44</v>
      </c>
    </row>
    <row r="103" ht="12.75">
      <c r="B103">
        <v>159</v>
      </c>
    </row>
    <row r="105" spans="2:8" ht="12.75">
      <c r="B105">
        <v>325</v>
      </c>
      <c r="C105">
        <v>306</v>
      </c>
      <c r="D105">
        <v>274</v>
      </c>
      <c r="E105">
        <v>237</v>
      </c>
      <c r="F105">
        <v>206</v>
      </c>
      <c r="G105">
        <v>175</v>
      </c>
      <c r="H105">
        <v>138</v>
      </c>
    </row>
    <row r="106" spans="2:3" ht="12.75">
      <c r="B106">
        <v>134</v>
      </c>
      <c r="C106">
        <v>124</v>
      </c>
    </row>
    <row r="108" spans="2:3" ht="12.75">
      <c r="B108">
        <v>323</v>
      </c>
      <c r="C108">
        <v>293</v>
      </c>
    </row>
    <row r="109" spans="2:7" ht="12.75">
      <c r="B109">
        <v>86</v>
      </c>
      <c r="C109">
        <v>69</v>
      </c>
      <c r="D109">
        <v>59</v>
      </c>
      <c r="E109">
        <v>48</v>
      </c>
      <c r="F109">
        <v>41</v>
      </c>
      <c r="G109">
        <v>35</v>
      </c>
    </row>
    <row r="110" spans="2:9" ht="12.75">
      <c r="B110">
        <v>24</v>
      </c>
      <c r="C110">
        <v>16</v>
      </c>
      <c r="D110">
        <v>12</v>
      </c>
      <c r="E110">
        <v>10</v>
      </c>
      <c r="F110">
        <v>9</v>
      </c>
      <c r="G110">
        <v>5</v>
      </c>
      <c r="H110">
        <v>4</v>
      </c>
      <c r="I110">
        <v>3</v>
      </c>
    </row>
    <row r="112" spans="2:11" ht="12.75">
      <c r="B112">
        <v>4564</v>
      </c>
      <c r="C112">
        <v>4141</v>
      </c>
      <c r="D112">
        <v>3684</v>
      </c>
      <c r="E112">
        <v>3204</v>
      </c>
      <c r="F112">
        <v>2732</v>
      </c>
      <c r="G112">
        <v>2260</v>
      </c>
      <c r="H112">
        <v>1808</v>
      </c>
      <c r="I112">
        <v>1367</v>
      </c>
      <c r="J112">
        <v>899</v>
      </c>
      <c r="K112">
        <v>443</v>
      </c>
    </row>
    <row r="113" spans="2:9" ht="12.75">
      <c r="B113">
        <v>880</v>
      </c>
      <c r="C113">
        <v>793</v>
      </c>
      <c r="D113">
        <v>684</v>
      </c>
      <c r="E113">
        <v>570</v>
      </c>
      <c r="F113">
        <v>474</v>
      </c>
      <c r="G113">
        <v>385</v>
      </c>
      <c r="H113">
        <v>304</v>
      </c>
      <c r="I113">
        <v>239</v>
      </c>
    </row>
    <row r="114" spans="2:3" ht="12.75">
      <c r="B114">
        <v>387</v>
      </c>
      <c r="C114">
        <v>353</v>
      </c>
    </row>
    <row r="116" ht="12.75">
      <c r="B116">
        <v>645</v>
      </c>
    </row>
    <row r="118" spans="2:6" ht="12.75">
      <c r="B118">
        <v>616</v>
      </c>
      <c r="C118">
        <v>561</v>
      </c>
      <c r="D118">
        <v>490</v>
      </c>
      <c r="E118">
        <v>431</v>
      </c>
      <c r="F118">
        <v>341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E22" sqref="E22"/>
    </sheetView>
  </sheetViews>
  <sheetFormatPr defaultColWidth="9.140625" defaultRowHeight="12.75"/>
  <sheetData>
    <row r="21" spans="3:13" ht="12.75">
      <c r="C21" s="7">
        <f>BottomPR_Dyn_BR!$B$1</f>
        <v>0</v>
      </c>
      <c r="D21" s="7">
        <f>BottomPR_Dyn_BR!$C$1</f>
        <v>0.1</v>
      </c>
      <c r="E21" s="7">
        <f>BottomPR_Dyn_BR!$D$1</f>
        <v>0.2</v>
      </c>
      <c r="F21" s="7">
        <f>BottomPR_Dyn_BR!$E$1</f>
        <v>0.3</v>
      </c>
      <c r="G21" s="7">
        <f>BottomPR_Dyn_BR!$F$1</f>
        <v>0.4</v>
      </c>
      <c r="H21" s="7">
        <f>BottomPR_Dyn_BR!$G$1</f>
        <v>0.5</v>
      </c>
      <c r="I21" s="7">
        <f>BottomPR_Dyn_BR!$H$1</f>
        <v>0.6</v>
      </c>
      <c r="J21" s="7">
        <f>BottomPR_Dyn_BR!$I$1</f>
        <v>0.7</v>
      </c>
      <c r="K21" s="7">
        <f>BottomPR_Dyn_BR!$J$1</f>
        <v>0.8</v>
      </c>
      <c r="L21" s="7">
        <f>BottomPR_Dyn_BR!$K$1</f>
        <v>0.9</v>
      </c>
      <c r="M21" s="7">
        <f>BottomPR_Dyn_BR!$L$1</f>
        <v>1</v>
      </c>
    </row>
    <row r="22" spans="1:13" ht="12.75">
      <c r="A22" s="5"/>
      <c r="B22" s="3" t="s">
        <v>1</v>
      </c>
      <c r="C22">
        <f>COUNT(BottomPR_Dyn_BR!$B$2:$B$114)</f>
        <v>39</v>
      </c>
      <c r="D22">
        <f>COUNT(BottomPR_Dyn_BR!$C$2:$C$114)</f>
        <v>34</v>
      </c>
      <c r="E22">
        <f>COUNT(BottomPR_Dyn_BR!$D$2:$D$114)</f>
        <v>30</v>
      </c>
      <c r="F22">
        <f>COUNT(BottomPR_Dyn_BR!$E$2:$E$114)</f>
        <v>29</v>
      </c>
      <c r="G22">
        <f>COUNT(BottomPR_Dyn_BR!$F$2:$F$114)</f>
        <v>24</v>
      </c>
      <c r="H22">
        <f>COUNT(BottomPR_Dyn_BR!$G$2:$G$114)</f>
        <v>19</v>
      </c>
      <c r="I22">
        <f>COUNT(BottomPR_Dyn_BR!$H$2:$H$114)</f>
        <v>17</v>
      </c>
      <c r="J22">
        <f>COUNT(BottomPR_Dyn_BR!$I$2:$I$114)</f>
        <v>10</v>
      </c>
      <c r="K22">
        <f>COUNT(BottomPR_Dyn_BR!$J$2:$J$114)</f>
        <v>8</v>
      </c>
      <c r="L22">
        <f>COUNT(BottomPR_Dyn_BR!$K$2:$K$114)</f>
        <v>3</v>
      </c>
      <c r="M22">
        <f>COUNT(BottomPR_Dyn_BR!$L$2:$L$114)</f>
        <v>0</v>
      </c>
    </row>
    <row r="23" spans="1:13" ht="12.75">
      <c r="A23" s="5">
        <f>MIN(C23:M23)</f>
        <v>0</v>
      </c>
      <c r="B23" s="3" t="s">
        <v>2</v>
      </c>
      <c r="C23">
        <f>MIN(BottomPR_Dyn_BR!$B$2:$B$114)</f>
        <v>1</v>
      </c>
      <c r="D23">
        <f>MIN(BottomPR_Dyn_BR!$C$2:$C$114)</f>
        <v>2</v>
      </c>
      <c r="E23">
        <f>MIN(BottomPR_Dyn_BR!$D$2:$D$114)</f>
        <v>2</v>
      </c>
      <c r="F23">
        <f>MIN(BottomPR_Dyn_BR!$E$2:$E$114)</f>
        <v>2</v>
      </c>
      <c r="G23">
        <f>MIN(BottomPR_Dyn_BR!$F$2:$F$114)</f>
        <v>1</v>
      </c>
      <c r="H23">
        <f>MIN(BottomPR_Dyn_BR!$G$2:$G$114)</f>
        <v>4</v>
      </c>
      <c r="I23">
        <f>MIN(BottomPR_Dyn_BR!$H$2:$H$114)</f>
        <v>3</v>
      </c>
      <c r="J23">
        <f>MIN(BottomPR_Dyn_BR!$I$2:$I$114)</f>
        <v>2</v>
      </c>
      <c r="K23">
        <f>MIN(BottomPR_Dyn_BR!$J$2:$J$114)</f>
        <v>1</v>
      </c>
      <c r="L23">
        <f>MIN(BottomPR_Dyn_BR!$K$2:$K$114)</f>
        <v>13</v>
      </c>
      <c r="M23">
        <f>MIN(BottomPR_Dyn_BR!$L$2:$L$114)</f>
        <v>0</v>
      </c>
    </row>
    <row r="24" spans="1:13" ht="12.75">
      <c r="A24" s="5"/>
      <c r="B24" s="6">
        <v>25</v>
      </c>
      <c r="C24">
        <f>PERCENTILE(BottomPR_Dyn_BR!$B$2:$B$114,$B24/100)</f>
        <v>63.5</v>
      </c>
      <c r="D24">
        <f>PERCENTILE(BottomPR_Dyn_BR!$C$2:$C$114,$B24/100)</f>
        <v>87</v>
      </c>
      <c r="E24">
        <f>PERCENTILE(BottomPR_Dyn_BR!$D$2:$D$114,$B24/100)</f>
        <v>69.5</v>
      </c>
      <c r="F24">
        <f>PERCENTILE(BottomPR_Dyn_BR!$E$2:$E$114,$B24/100)</f>
        <v>57</v>
      </c>
      <c r="G24">
        <f>PERCENTILE(BottomPR_Dyn_BR!$F$2:$F$114,$B24/100)</f>
        <v>54.25</v>
      </c>
      <c r="H24">
        <f>PERCENTILE(BottomPR_Dyn_BR!$G$2:$G$114,$B24/100)</f>
        <v>44</v>
      </c>
      <c r="I24">
        <f>PERCENTILE(BottomPR_Dyn_BR!$H$2:$H$114,$B24/100)</f>
        <v>19</v>
      </c>
      <c r="J24">
        <f>PERCENTILE(BottomPR_Dyn_BR!$I$2:$I$114,$B24/100)</f>
        <v>4.25</v>
      </c>
      <c r="K24">
        <f>PERCENTILE(BottomPR_Dyn_BR!$J$2:$J$114,$B24/100)</f>
        <v>19</v>
      </c>
      <c r="L24">
        <f>PERCENTILE(BottomPR_Dyn_BR!$K$2:$K$114,$B24/100)</f>
        <v>20</v>
      </c>
      <c r="M24" t="e">
        <f>PERCENTILE(BottomPR_Dyn_BR!$L$2:$L$114,$B24/100)</f>
        <v>#NUM!</v>
      </c>
    </row>
    <row r="25" spans="1:13" ht="12.75">
      <c r="A25" s="5">
        <f>A27-A23</f>
        <v>4748</v>
      </c>
      <c r="B25" s="3" t="s">
        <v>3</v>
      </c>
      <c r="C25">
        <f>MEDIAN(BottomPR_Dyn_BR!$B$2:$B$114)</f>
        <v>191</v>
      </c>
      <c r="D25">
        <f>MEDIAN(BottomPR_Dyn_BR!$C$2:$C$114)</f>
        <v>174</v>
      </c>
      <c r="E25">
        <f>MEDIAN(BottomPR_Dyn_BR!$D$2:$D$114)</f>
        <v>163</v>
      </c>
      <c r="F25">
        <f>MEDIAN(BottomPR_Dyn_BR!$E$2:$E$114)</f>
        <v>127</v>
      </c>
      <c r="G25">
        <f>MEDIAN(BottomPR_Dyn_BR!$F$2:$F$114)</f>
        <v>142.5</v>
      </c>
      <c r="H25">
        <f>MEDIAN(BottomPR_Dyn_BR!$G$2:$G$114)</f>
        <v>175</v>
      </c>
      <c r="I25">
        <f>MEDIAN(BottomPR_Dyn_BR!$H$2:$H$114)</f>
        <v>138</v>
      </c>
      <c r="J25">
        <f>MEDIAN(BottomPR_Dyn_BR!$I$2:$I$114)</f>
        <v>25</v>
      </c>
      <c r="K25">
        <f>MEDIAN(BottomPR_Dyn_BR!$J$2:$J$114)</f>
        <v>79.5</v>
      </c>
      <c r="L25">
        <f>MEDIAN(BottomPR_Dyn_BR!$K$2:$K$114)</f>
        <v>27</v>
      </c>
      <c r="M25" t="e">
        <f>MEDIAN(BottomPR_Dyn_BR!$L$2:$L$114)</f>
        <v>#NUM!</v>
      </c>
    </row>
    <row r="26" spans="1:13" ht="12.75">
      <c r="A26" s="5"/>
      <c r="B26" s="6">
        <v>75</v>
      </c>
      <c r="C26">
        <f>PERCENTILE(BottomPR_Dyn_BR!$B$2:$B$114,$B26/100)</f>
        <v>356</v>
      </c>
      <c r="D26">
        <f>PERCENTILE(BottomPR_Dyn_BR!$C$2:$C$114,$B26/100)</f>
        <v>341.25</v>
      </c>
      <c r="E26">
        <f>PERCENTILE(BottomPR_Dyn_BR!$D$2:$D$114,$B26/100)</f>
        <v>340.75</v>
      </c>
      <c r="F26">
        <f>PERCENTILE(BottomPR_Dyn_BR!$E$2:$E$114,$B26/100)</f>
        <v>431</v>
      </c>
      <c r="G26">
        <f>PERCENTILE(BottomPR_Dyn_BR!$F$2:$F$114,$B26/100)</f>
        <v>387.75</v>
      </c>
      <c r="H26">
        <f>PERCENTILE(BottomPR_Dyn_BR!$G$2:$G$114,$B26/100)</f>
        <v>456</v>
      </c>
      <c r="I26">
        <f>PERCENTILE(BottomPR_Dyn_BR!$H$2:$H$114,$B26/100)</f>
        <v>389</v>
      </c>
      <c r="J26">
        <f>PERCENTILE(BottomPR_Dyn_BR!$I$2:$I$114,$B26/100)</f>
        <v>134.75</v>
      </c>
      <c r="K26">
        <f>PERCENTILE(BottomPR_Dyn_BR!$J$2:$J$114,$B26/100)</f>
        <v>207</v>
      </c>
      <c r="L26">
        <f>PERCENTILE(BottomPR_Dyn_BR!$K$2:$K$114,$B26/100)</f>
        <v>235</v>
      </c>
      <c r="M26" t="e">
        <f>PERCENTILE(BottomPR_Dyn_BR!$L$2:$L$114,$B26/100)</f>
        <v>#NUM!</v>
      </c>
    </row>
    <row r="27" spans="1:13" ht="12.75">
      <c r="A27" s="5">
        <f>MAX(C27:M27)</f>
        <v>4748</v>
      </c>
      <c r="B27" s="3" t="s">
        <v>4</v>
      </c>
      <c r="C27">
        <f>MAX(BottomPR_Dyn_BR!$B$2:$B$114)</f>
        <v>4748</v>
      </c>
      <c r="D27">
        <f>MAX(BottomPR_Dyn_BR!$C$2:$C$114)</f>
        <v>4267</v>
      </c>
      <c r="E27">
        <f>MAX(BottomPR_Dyn_BR!$D$2:$D$114)</f>
        <v>3791</v>
      </c>
      <c r="F27">
        <f>MAX(BottomPR_Dyn_BR!$E$2:$E$114)</f>
        <v>3311</v>
      </c>
      <c r="G27">
        <f>MAX(BottomPR_Dyn_BR!$F$2:$F$114)</f>
        <v>2727</v>
      </c>
      <c r="H27">
        <f>MAX(BottomPR_Dyn_BR!$G$2:$G$114)</f>
        <v>2254</v>
      </c>
      <c r="I27">
        <f>MAX(BottomPR_Dyn_BR!$H$2:$H$114)</f>
        <v>1798</v>
      </c>
      <c r="J27">
        <f>MAX(BottomPR_Dyn_BR!$I$2:$I$114)</f>
        <v>321</v>
      </c>
      <c r="K27">
        <f>MAX(BottomPR_Dyn_BR!$J$2:$J$114)</f>
        <v>899</v>
      </c>
      <c r="L27">
        <f>MAX(BottomPR_Dyn_BR!$K$2:$K$114)</f>
        <v>443</v>
      </c>
      <c r="M27">
        <f>MAX(BottomPR_Dyn_BR!$L$2:$L$114)</f>
        <v>0</v>
      </c>
    </row>
    <row r="28" spans="1:13" ht="12.75">
      <c r="A28" s="5"/>
      <c r="B28" s="3" t="s">
        <v>5</v>
      </c>
      <c r="C28">
        <f>AVERAGE(BottomPR_Dyn_BR!$B$2:$B$114)</f>
        <v>580.1282051282051</v>
      </c>
      <c r="D28">
        <f>AVERAGE(BottomPR_Dyn_BR!$C$2:$C$114)</f>
        <v>578</v>
      </c>
      <c r="E28">
        <f>AVERAGE(BottomPR_Dyn_BR!$D$2:$D$114)</f>
        <v>494.76666666666665</v>
      </c>
      <c r="F28">
        <f>AVERAGE(BottomPR_Dyn_BR!$E$2:$E$114)</f>
        <v>532.8620689655172</v>
      </c>
      <c r="G28">
        <f>AVERAGE(BottomPR_Dyn_BR!$F$2:$F$114)</f>
        <v>427</v>
      </c>
      <c r="H28">
        <f>AVERAGE(BottomPR_Dyn_BR!$G$2:$G$114)</f>
        <v>433.4736842105263</v>
      </c>
      <c r="I28">
        <f>AVERAGE(BottomPR_Dyn_BR!$H$2:$H$114)</f>
        <v>360.7647058823529</v>
      </c>
      <c r="J28">
        <f>AVERAGE(BottomPR_Dyn_BR!$I$2:$I$114)</f>
        <v>94</v>
      </c>
      <c r="K28">
        <f>AVERAGE(BottomPR_Dyn_BR!$J$2:$J$114)</f>
        <v>189.125</v>
      </c>
      <c r="L28">
        <f>AVERAGE(BottomPR_Dyn_BR!$K$2:$K$114)</f>
        <v>161</v>
      </c>
      <c r="M28" t="e">
        <f>AVERAGE(BottomPR_Dyn_BR!$L$2:$L$114)</f>
        <v>#DIV/0!</v>
      </c>
    </row>
    <row r="29" spans="1:13" ht="12.75">
      <c r="A29" s="5"/>
      <c r="B29" s="3" t="s">
        <v>6</v>
      </c>
      <c r="C29">
        <f>STDEV(BottomPR_Dyn_BR!$B$2:$B$114)</f>
        <v>1138.470284370243</v>
      </c>
      <c r="D29">
        <f>STDEV(BottomPR_Dyn_BR!$C$2:$C$114)</f>
        <v>1078.1235100999806</v>
      </c>
      <c r="E29">
        <f>STDEV(BottomPR_Dyn_BR!$D$2:$D$114)</f>
        <v>937.9417555379488</v>
      </c>
      <c r="F29">
        <f>STDEV(BottomPR_Dyn_BR!$E$2:$E$114)</f>
        <v>969.2431776589525</v>
      </c>
      <c r="G29">
        <f>STDEV(BottomPR_Dyn_BR!$F$2:$F$114)</f>
        <v>744.5847398265752</v>
      </c>
      <c r="H29">
        <f>STDEV(BottomPR_Dyn_BR!$G$2:$G$114)</f>
        <v>678.2032937123936</v>
      </c>
      <c r="I29">
        <f>STDEV(BottomPR_Dyn_BR!$H$2:$H$114)</f>
        <v>571.1375194963737</v>
      </c>
      <c r="J29">
        <f>STDEV(BottomPR_Dyn_BR!$I$2:$I$114)</f>
        <v>123.7380746218039</v>
      </c>
      <c r="K29">
        <f>STDEV(BottomPR_Dyn_BR!$J$2:$J$114)</f>
        <v>298.7628957168926</v>
      </c>
      <c r="L29">
        <f>STDEV(BottomPR_Dyn_BR!$K$2:$K$114)</f>
        <v>244.31946299875497</v>
      </c>
      <c r="M29" t="e">
        <f>STDEV(BottomPR_Dyn_BR!$L$2:$L$114)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2</v>
      </c>
      <c r="E31" s="5">
        <f t="shared" si="0"/>
        <v>2</v>
      </c>
      <c r="F31" s="5">
        <f t="shared" si="0"/>
        <v>2</v>
      </c>
      <c r="G31" s="5">
        <f t="shared" si="0"/>
        <v>1</v>
      </c>
      <c r="H31" s="5">
        <f t="shared" si="0"/>
        <v>4</v>
      </c>
      <c r="I31" s="5">
        <f t="shared" si="0"/>
        <v>3</v>
      </c>
      <c r="J31" s="5">
        <f t="shared" si="0"/>
        <v>2</v>
      </c>
      <c r="K31" s="5">
        <f t="shared" si="0"/>
        <v>1</v>
      </c>
      <c r="L31" s="5">
        <f t="shared" si="0"/>
        <v>13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62.5</v>
      </c>
      <c r="D32" s="5">
        <f t="shared" si="1"/>
        <v>85</v>
      </c>
      <c r="E32" s="5">
        <f t="shared" si="1"/>
        <v>67.5</v>
      </c>
      <c r="F32" s="5">
        <f t="shared" si="1"/>
        <v>55</v>
      </c>
      <c r="G32" s="5">
        <f t="shared" si="1"/>
        <v>53.25</v>
      </c>
      <c r="H32" s="5">
        <f t="shared" si="1"/>
        <v>40</v>
      </c>
      <c r="I32" s="5">
        <f t="shared" si="1"/>
        <v>16</v>
      </c>
      <c r="J32" s="5">
        <f t="shared" si="1"/>
        <v>2.25</v>
      </c>
      <c r="K32" s="5">
        <f t="shared" si="1"/>
        <v>18</v>
      </c>
      <c r="L32" s="5">
        <f t="shared" si="1"/>
        <v>7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127.5</v>
      </c>
      <c r="D33" s="5">
        <f t="shared" si="2"/>
        <v>87</v>
      </c>
      <c r="E33" s="5">
        <f t="shared" si="2"/>
        <v>93.5</v>
      </c>
      <c r="F33" s="5">
        <f t="shared" si="2"/>
        <v>70</v>
      </c>
      <c r="G33" s="5">
        <f t="shared" si="2"/>
        <v>88.25</v>
      </c>
      <c r="H33" s="5">
        <f t="shared" si="2"/>
        <v>131</v>
      </c>
      <c r="I33" s="5">
        <f t="shared" si="2"/>
        <v>119</v>
      </c>
      <c r="J33" s="5">
        <f t="shared" si="2"/>
        <v>20.75</v>
      </c>
      <c r="K33" s="5">
        <f t="shared" si="2"/>
        <v>60.5</v>
      </c>
      <c r="L33" s="5">
        <f t="shared" si="2"/>
        <v>7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165</v>
      </c>
      <c r="D35" s="5">
        <f t="shared" si="4"/>
        <v>167.25</v>
      </c>
      <c r="E35" s="5">
        <f t="shared" si="4"/>
        <v>177.75</v>
      </c>
      <c r="F35" s="5">
        <f t="shared" si="4"/>
        <v>304</v>
      </c>
      <c r="G35" s="5">
        <f t="shared" si="4"/>
        <v>245.25</v>
      </c>
      <c r="H35" s="5">
        <f t="shared" si="4"/>
        <v>281</v>
      </c>
      <c r="I35" s="5">
        <f t="shared" si="4"/>
        <v>251</v>
      </c>
      <c r="J35" s="5">
        <f t="shared" si="4"/>
        <v>109.75</v>
      </c>
      <c r="K35" s="5">
        <f t="shared" si="4"/>
        <v>127.5</v>
      </c>
      <c r="L35" s="5">
        <f t="shared" si="4"/>
        <v>208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4392</v>
      </c>
      <c r="D36" s="5">
        <f t="shared" si="5"/>
        <v>3925.75</v>
      </c>
      <c r="E36" s="5">
        <f t="shared" si="5"/>
        <v>3450.25</v>
      </c>
      <c r="F36" s="5">
        <f t="shared" si="5"/>
        <v>2880</v>
      </c>
      <c r="G36" s="5">
        <f t="shared" si="5"/>
        <v>2339.25</v>
      </c>
      <c r="H36" s="5">
        <f t="shared" si="5"/>
        <v>1798</v>
      </c>
      <c r="I36" s="5">
        <f t="shared" si="5"/>
        <v>1409</v>
      </c>
      <c r="J36" s="5">
        <f t="shared" si="5"/>
        <v>186.25</v>
      </c>
      <c r="K36" s="5">
        <f t="shared" si="5"/>
        <v>692</v>
      </c>
      <c r="L36" s="5">
        <f t="shared" si="5"/>
        <v>208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62.5</v>
      </c>
      <c r="D44" s="5">
        <f t="shared" si="12"/>
        <v>85</v>
      </c>
      <c r="E44" s="5">
        <f t="shared" si="12"/>
        <v>67.5</v>
      </c>
      <c r="F44" s="5">
        <f t="shared" si="12"/>
        <v>55</v>
      </c>
      <c r="G44" s="5">
        <f t="shared" si="12"/>
        <v>53.25</v>
      </c>
      <c r="H44" s="5">
        <f t="shared" si="12"/>
        <v>40</v>
      </c>
      <c r="I44" s="5">
        <f t="shared" si="12"/>
        <v>16</v>
      </c>
      <c r="J44" s="5">
        <f t="shared" si="12"/>
        <v>2.25</v>
      </c>
      <c r="K44" s="5">
        <f t="shared" si="12"/>
        <v>18</v>
      </c>
      <c r="L44" s="5">
        <f t="shared" si="12"/>
        <v>7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580.1282051282051</v>
      </c>
      <c r="D45" s="5">
        <f t="shared" si="13"/>
        <v>578</v>
      </c>
      <c r="E45" s="5">
        <f t="shared" si="13"/>
        <v>494.76666666666665</v>
      </c>
      <c r="F45" s="5">
        <f t="shared" si="13"/>
        <v>532.8620689655172</v>
      </c>
      <c r="G45" s="5">
        <f t="shared" si="13"/>
        <v>427</v>
      </c>
      <c r="H45" s="5">
        <f t="shared" si="13"/>
        <v>433.4736842105263</v>
      </c>
      <c r="I45" s="5">
        <f t="shared" si="13"/>
        <v>360.7647058823529</v>
      </c>
      <c r="J45" s="5">
        <f t="shared" si="13"/>
        <v>94</v>
      </c>
      <c r="K45" s="5">
        <f t="shared" si="13"/>
        <v>189.125</v>
      </c>
      <c r="L45" s="5">
        <f t="shared" si="13"/>
        <v>161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B1:L114"/>
  <sheetViews>
    <sheetView zoomScalePageLayoutView="0" workbookViewId="0" topLeftCell="A1">
      <selection activeCell="B1" sqref="B1:L1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4" ht="12.75">
      <c r="B2">
        <v>30</v>
      </c>
      <c r="C2">
        <v>99</v>
      </c>
      <c r="D2">
        <v>241</v>
      </c>
    </row>
    <row r="5" spans="2:5" ht="12.75">
      <c r="B5">
        <v>191</v>
      </c>
      <c r="C5">
        <v>180</v>
      </c>
      <c r="D5">
        <v>159</v>
      </c>
      <c r="E5">
        <v>127</v>
      </c>
    </row>
    <row r="7" spans="2:6" ht="12.75">
      <c r="B7">
        <v>275</v>
      </c>
      <c r="C7">
        <v>253</v>
      </c>
      <c r="D7">
        <v>226</v>
      </c>
      <c r="E7">
        <v>201</v>
      </c>
      <c r="F7">
        <v>174</v>
      </c>
    </row>
    <row r="8" spans="2:5" ht="12.75">
      <c r="B8">
        <v>101</v>
      </c>
      <c r="C8">
        <v>86</v>
      </c>
      <c r="D8">
        <v>65</v>
      </c>
      <c r="E8">
        <v>57</v>
      </c>
    </row>
    <row r="11" spans="2:10" ht="12.75">
      <c r="B11">
        <v>146</v>
      </c>
      <c r="C11">
        <v>130</v>
      </c>
      <c r="D11">
        <v>117</v>
      </c>
      <c r="E11">
        <v>99</v>
      </c>
      <c r="F11">
        <v>84</v>
      </c>
      <c r="G11">
        <v>233</v>
      </c>
      <c r="H11">
        <v>185</v>
      </c>
      <c r="I11">
        <v>141</v>
      </c>
      <c r="J11">
        <v>93</v>
      </c>
    </row>
    <row r="17" spans="2:6" ht="12.75">
      <c r="B17">
        <v>251</v>
      </c>
      <c r="C17">
        <v>237</v>
      </c>
      <c r="D17">
        <v>205</v>
      </c>
      <c r="E17">
        <v>183</v>
      </c>
      <c r="F17">
        <v>152</v>
      </c>
    </row>
    <row r="23" spans="2:5" ht="12.75">
      <c r="B23">
        <v>61</v>
      </c>
      <c r="C23">
        <v>50</v>
      </c>
      <c r="D23">
        <v>43</v>
      </c>
      <c r="E23">
        <v>40</v>
      </c>
    </row>
    <row r="24" spans="2:8" ht="12.75">
      <c r="B24">
        <v>192</v>
      </c>
      <c r="C24">
        <v>176</v>
      </c>
      <c r="D24">
        <v>136</v>
      </c>
      <c r="E24">
        <v>118</v>
      </c>
      <c r="F24">
        <v>96</v>
      </c>
      <c r="G24">
        <v>82</v>
      </c>
      <c r="H24">
        <v>67</v>
      </c>
    </row>
    <row r="27" spans="2:6" ht="12.75">
      <c r="B27">
        <v>231</v>
      </c>
      <c r="C27">
        <v>172</v>
      </c>
      <c r="D27">
        <v>157</v>
      </c>
      <c r="E27">
        <v>138</v>
      </c>
      <c r="F27">
        <v>313</v>
      </c>
    </row>
    <row r="48" spans="2:11" ht="12.75">
      <c r="B48">
        <v>283</v>
      </c>
      <c r="C48">
        <v>267</v>
      </c>
      <c r="D48">
        <v>246</v>
      </c>
      <c r="E48">
        <v>214</v>
      </c>
      <c r="F48">
        <v>224</v>
      </c>
      <c r="G48">
        <v>205</v>
      </c>
      <c r="H48">
        <v>166</v>
      </c>
      <c r="I48">
        <v>116</v>
      </c>
      <c r="J48">
        <v>66</v>
      </c>
      <c r="K48">
        <v>27</v>
      </c>
    </row>
    <row r="55" spans="2:10" ht="12.75">
      <c r="B55">
        <v>224</v>
      </c>
      <c r="C55">
        <v>934</v>
      </c>
      <c r="D55">
        <v>831</v>
      </c>
      <c r="E55">
        <v>713</v>
      </c>
      <c r="F55">
        <v>586</v>
      </c>
      <c r="G55">
        <v>481</v>
      </c>
      <c r="H55">
        <v>389</v>
      </c>
      <c r="I55">
        <v>297</v>
      </c>
      <c r="J55">
        <v>203</v>
      </c>
    </row>
    <row r="61" spans="2:9" ht="12.75">
      <c r="B61">
        <v>6</v>
      </c>
      <c r="C61">
        <v>6</v>
      </c>
      <c r="D61">
        <v>6</v>
      </c>
      <c r="E61">
        <v>5</v>
      </c>
      <c r="F61">
        <v>5</v>
      </c>
      <c r="G61">
        <v>5</v>
      </c>
      <c r="H61">
        <v>3</v>
      </c>
      <c r="I61">
        <v>2</v>
      </c>
    </row>
    <row r="63" spans="2:3" ht="12.75">
      <c r="B63">
        <v>55</v>
      </c>
      <c r="C63">
        <v>50</v>
      </c>
    </row>
    <row r="64" spans="2:11" ht="12.75">
      <c r="B64">
        <v>163</v>
      </c>
      <c r="C64">
        <v>143</v>
      </c>
      <c r="D64">
        <v>132</v>
      </c>
      <c r="E64">
        <v>113</v>
      </c>
      <c r="F64">
        <v>87</v>
      </c>
      <c r="G64">
        <v>71</v>
      </c>
      <c r="H64">
        <v>50</v>
      </c>
      <c r="I64">
        <v>36</v>
      </c>
      <c r="J64">
        <v>22</v>
      </c>
      <c r="K64">
        <v>13</v>
      </c>
    </row>
    <row r="65" spans="2:10" ht="12.75">
      <c r="B65">
        <v>77</v>
      </c>
      <c r="C65">
        <v>70</v>
      </c>
      <c r="D65">
        <v>54</v>
      </c>
      <c r="E65">
        <v>39</v>
      </c>
      <c r="F65">
        <v>31</v>
      </c>
      <c r="G65">
        <v>24</v>
      </c>
      <c r="H65">
        <v>19</v>
      </c>
      <c r="I65">
        <v>14</v>
      </c>
      <c r="J65">
        <v>10</v>
      </c>
    </row>
    <row r="66" ht="12.75">
      <c r="B66">
        <v>1000</v>
      </c>
    </row>
    <row r="67" spans="2:7" ht="12.75">
      <c r="B67">
        <v>66</v>
      </c>
      <c r="C67">
        <v>92</v>
      </c>
      <c r="D67">
        <v>83</v>
      </c>
      <c r="E67">
        <v>74</v>
      </c>
      <c r="F67">
        <v>62</v>
      </c>
      <c r="G67">
        <v>422</v>
      </c>
    </row>
    <row r="73" ht="12.75">
      <c r="B73">
        <v>103</v>
      </c>
    </row>
    <row r="74" spans="2:3" ht="12.75">
      <c r="B74">
        <v>3190</v>
      </c>
      <c r="C74">
        <v>2844</v>
      </c>
    </row>
    <row r="75" spans="2:8" ht="12.75">
      <c r="B75">
        <v>440</v>
      </c>
      <c r="C75">
        <v>409</v>
      </c>
      <c r="D75">
        <v>363</v>
      </c>
      <c r="E75">
        <v>3103</v>
      </c>
      <c r="F75">
        <v>2651</v>
      </c>
      <c r="G75">
        <v>2210</v>
      </c>
      <c r="H75">
        <v>1770</v>
      </c>
    </row>
    <row r="78" spans="2:5" ht="12.75">
      <c r="B78">
        <v>116</v>
      </c>
      <c r="C78">
        <v>94</v>
      </c>
      <c r="D78">
        <v>84</v>
      </c>
      <c r="E78">
        <v>71</v>
      </c>
    </row>
    <row r="79" spans="2:8" ht="12.75">
      <c r="B79">
        <v>1933</v>
      </c>
      <c r="C79">
        <v>1733</v>
      </c>
      <c r="D79">
        <v>1519</v>
      </c>
      <c r="E79">
        <v>1317</v>
      </c>
      <c r="F79">
        <v>1120</v>
      </c>
      <c r="G79">
        <v>931</v>
      </c>
      <c r="H79">
        <v>737</v>
      </c>
    </row>
    <row r="82" ht="12.75">
      <c r="B82">
        <v>451</v>
      </c>
    </row>
    <row r="84" spans="2:7" ht="12.75">
      <c r="B84">
        <v>292</v>
      </c>
      <c r="C84">
        <v>245</v>
      </c>
      <c r="D84">
        <v>198</v>
      </c>
      <c r="E84">
        <v>160</v>
      </c>
      <c r="F84">
        <v>133</v>
      </c>
      <c r="G84">
        <v>109</v>
      </c>
    </row>
    <row r="85" spans="2:6" ht="12.75">
      <c r="B85">
        <v>2</v>
      </c>
      <c r="C85">
        <v>2</v>
      </c>
      <c r="D85">
        <v>2</v>
      </c>
      <c r="E85">
        <v>2</v>
      </c>
      <c r="F85">
        <v>1</v>
      </c>
    </row>
    <row r="86" ht="12.75">
      <c r="B86">
        <v>1</v>
      </c>
    </row>
    <row r="87" spans="2:8" ht="12.75">
      <c r="B87">
        <v>4644</v>
      </c>
      <c r="C87">
        <v>4134</v>
      </c>
      <c r="D87">
        <v>3669</v>
      </c>
      <c r="E87">
        <v>3211</v>
      </c>
      <c r="F87">
        <v>2727</v>
      </c>
      <c r="G87">
        <v>2254</v>
      </c>
      <c r="H87">
        <v>1798</v>
      </c>
    </row>
    <row r="88" spans="2:10" ht="12.75">
      <c r="B88">
        <v>1034</v>
      </c>
      <c r="C88">
        <v>914</v>
      </c>
      <c r="D88">
        <v>799</v>
      </c>
      <c r="E88">
        <v>701</v>
      </c>
      <c r="F88">
        <v>610</v>
      </c>
      <c r="G88">
        <v>517</v>
      </c>
      <c r="H88">
        <v>407</v>
      </c>
      <c r="I88">
        <v>321</v>
      </c>
      <c r="J88">
        <v>219</v>
      </c>
    </row>
    <row r="89" spans="2:10" ht="12.75">
      <c r="B89">
        <v>20</v>
      </c>
      <c r="C89">
        <v>18</v>
      </c>
      <c r="D89">
        <v>16</v>
      </c>
      <c r="E89">
        <v>9</v>
      </c>
      <c r="F89">
        <v>6</v>
      </c>
      <c r="G89">
        <v>4</v>
      </c>
      <c r="H89">
        <v>4</v>
      </c>
      <c r="I89">
        <v>2</v>
      </c>
      <c r="J89">
        <v>1</v>
      </c>
    </row>
    <row r="90" spans="2:5" ht="12.75">
      <c r="B90">
        <v>4748</v>
      </c>
      <c r="C90">
        <v>4267</v>
      </c>
      <c r="D90">
        <v>3791</v>
      </c>
      <c r="E90">
        <v>3311</v>
      </c>
    </row>
    <row r="91" spans="2:9" ht="12.75">
      <c r="B91">
        <v>41</v>
      </c>
      <c r="C91">
        <v>30</v>
      </c>
      <c r="D91">
        <v>25</v>
      </c>
      <c r="E91">
        <v>19</v>
      </c>
      <c r="F91">
        <v>17</v>
      </c>
      <c r="G91">
        <v>13</v>
      </c>
      <c r="H91">
        <v>12</v>
      </c>
      <c r="I91">
        <v>8</v>
      </c>
    </row>
    <row r="94" spans="2:8" ht="12.75">
      <c r="B94">
        <v>958</v>
      </c>
      <c r="C94">
        <v>835</v>
      </c>
      <c r="D94">
        <v>733</v>
      </c>
      <c r="E94">
        <v>644</v>
      </c>
      <c r="F94">
        <v>528</v>
      </c>
      <c r="G94">
        <v>431</v>
      </c>
      <c r="H94">
        <v>340</v>
      </c>
    </row>
    <row r="95" ht="12.75">
      <c r="B95">
        <v>9</v>
      </c>
    </row>
    <row r="100" spans="2:8" ht="12.75">
      <c r="B100">
        <v>98</v>
      </c>
      <c r="C100">
        <v>90</v>
      </c>
      <c r="D100">
        <v>167</v>
      </c>
      <c r="E100">
        <v>106</v>
      </c>
      <c r="F100">
        <v>85</v>
      </c>
      <c r="G100">
        <v>64</v>
      </c>
      <c r="H100">
        <v>44</v>
      </c>
    </row>
    <row r="104" spans="2:8" ht="12.75">
      <c r="B104">
        <v>325</v>
      </c>
      <c r="C104">
        <v>306</v>
      </c>
      <c r="D104">
        <v>274</v>
      </c>
      <c r="E104">
        <v>237</v>
      </c>
      <c r="F104">
        <v>206</v>
      </c>
      <c r="G104">
        <v>175</v>
      </c>
      <c r="H104">
        <v>138</v>
      </c>
    </row>
    <row r="106" spans="2:3" ht="12.75">
      <c r="B106">
        <v>134</v>
      </c>
      <c r="C106">
        <v>124</v>
      </c>
    </row>
    <row r="107" spans="2:3" ht="12.75">
      <c r="B107">
        <v>323</v>
      </c>
      <c r="C107">
        <v>293</v>
      </c>
    </row>
    <row r="109" spans="2:11" ht="12.75">
      <c r="B109">
        <v>24</v>
      </c>
      <c r="C109">
        <v>16</v>
      </c>
      <c r="D109">
        <v>12</v>
      </c>
      <c r="E109">
        <v>10</v>
      </c>
      <c r="F109">
        <v>9</v>
      </c>
      <c r="G109">
        <v>5</v>
      </c>
      <c r="H109">
        <v>4</v>
      </c>
      <c r="I109">
        <v>3</v>
      </c>
      <c r="J109">
        <v>899</v>
      </c>
      <c r="K109">
        <v>443</v>
      </c>
    </row>
    <row r="114" spans="2:6" ht="12.75">
      <c r="B114">
        <v>387</v>
      </c>
      <c r="C114">
        <v>353</v>
      </c>
      <c r="D114">
        <v>490</v>
      </c>
      <c r="E114">
        <v>431</v>
      </c>
      <c r="F114">
        <v>341</v>
      </c>
    </row>
  </sheetData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B1:L118"/>
  <sheetViews>
    <sheetView zoomScalePageLayoutView="0" workbookViewId="0" topLeftCell="A1">
      <selection activeCell="B1" sqref="B1:L118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11" ht="12.75">
      <c r="B2">
        <v>121</v>
      </c>
      <c r="C2">
        <v>112</v>
      </c>
      <c r="D2">
        <v>100</v>
      </c>
      <c r="E2">
        <v>88</v>
      </c>
      <c r="F2">
        <v>80</v>
      </c>
      <c r="G2">
        <v>65</v>
      </c>
      <c r="H2">
        <v>59</v>
      </c>
      <c r="I2">
        <v>53</v>
      </c>
      <c r="J2">
        <v>40</v>
      </c>
      <c r="K2">
        <v>23</v>
      </c>
    </row>
    <row r="3" spans="2:10" ht="12.75">
      <c r="B3">
        <v>30</v>
      </c>
      <c r="C3">
        <v>30</v>
      </c>
      <c r="D3">
        <v>26</v>
      </c>
      <c r="E3">
        <v>23</v>
      </c>
      <c r="F3">
        <v>19</v>
      </c>
      <c r="G3">
        <v>17</v>
      </c>
      <c r="H3">
        <v>16</v>
      </c>
      <c r="I3">
        <v>15</v>
      </c>
      <c r="J3">
        <v>10</v>
      </c>
    </row>
    <row r="4" spans="2:10" ht="12.75">
      <c r="B4">
        <v>332</v>
      </c>
      <c r="C4">
        <v>311</v>
      </c>
      <c r="D4">
        <v>277</v>
      </c>
      <c r="E4">
        <v>249</v>
      </c>
      <c r="F4">
        <v>226</v>
      </c>
      <c r="G4">
        <v>194</v>
      </c>
      <c r="H4">
        <v>160</v>
      </c>
      <c r="I4">
        <v>135</v>
      </c>
      <c r="J4">
        <v>94</v>
      </c>
    </row>
    <row r="5" spans="2:8" ht="12.75">
      <c r="B5">
        <v>191</v>
      </c>
      <c r="C5">
        <v>176</v>
      </c>
      <c r="D5">
        <v>154</v>
      </c>
      <c r="E5">
        <v>136</v>
      </c>
      <c r="F5">
        <v>115</v>
      </c>
      <c r="G5">
        <v>91</v>
      </c>
      <c r="H5">
        <v>76</v>
      </c>
    </row>
    <row r="7" spans="2:7" ht="12.75">
      <c r="B7">
        <v>275</v>
      </c>
      <c r="C7">
        <v>248</v>
      </c>
      <c r="D7">
        <v>217</v>
      </c>
      <c r="E7">
        <v>187</v>
      </c>
      <c r="F7">
        <v>163</v>
      </c>
      <c r="G7">
        <v>128</v>
      </c>
    </row>
    <row r="8" spans="2:8" ht="12.75">
      <c r="B8">
        <v>222</v>
      </c>
      <c r="C8">
        <v>209</v>
      </c>
      <c r="D8">
        <v>194</v>
      </c>
      <c r="E8">
        <v>169</v>
      </c>
      <c r="F8">
        <v>155</v>
      </c>
      <c r="G8">
        <v>136</v>
      </c>
      <c r="H8">
        <v>110</v>
      </c>
    </row>
    <row r="10" spans="2:8" ht="12.75">
      <c r="B10">
        <v>101</v>
      </c>
      <c r="C10">
        <v>94</v>
      </c>
      <c r="D10">
        <v>87</v>
      </c>
      <c r="E10">
        <v>76</v>
      </c>
      <c r="F10">
        <v>70</v>
      </c>
      <c r="G10">
        <v>61</v>
      </c>
      <c r="H10">
        <v>51</v>
      </c>
    </row>
    <row r="11" spans="2:3" ht="12.75">
      <c r="B11">
        <v>542</v>
      </c>
      <c r="C11">
        <v>498</v>
      </c>
    </row>
    <row r="12" spans="2:7" ht="12.75">
      <c r="B12">
        <v>465</v>
      </c>
      <c r="C12">
        <v>435</v>
      </c>
      <c r="D12">
        <v>391</v>
      </c>
      <c r="E12">
        <v>347</v>
      </c>
      <c r="F12">
        <v>314</v>
      </c>
      <c r="G12">
        <v>268</v>
      </c>
    </row>
    <row r="13" spans="2:11" ht="12.75">
      <c r="B13">
        <v>738</v>
      </c>
      <c r="C13">
        <v>675</v>
      </c>
      <c r="D13">
        <v>608</v>
      </c>
      <c r="E13">
        <v>534</v>
      </c>
      <c r="F13">
        <v>475</v>
      </c>
      <c r="G13">
        <v>407</v>
      </c>
      <c r="H13">
        <v>332</v>
      </c>
      <c r="I13">
        <v>265</v>
      </c>
      <c r="J13">
        <v>179</v>
      </c>
      <c r="K13">
        <v>108</v>
      </c>
    </row>
    <row r="14" spans="2:7" ht="12.75">
      <c r="B14">
        <v>146</v>
      </c>
      <c r="C14">
        <v>133</v>
      </c>
      <c r="D14">
        <v>124</v>
      </c>
      <c r="E14">
        <v>107</v>
      </c>
      <c r="F14">
        <v>93</v>
      </c>
      <c r="G14">
        <v>83</v>
      </c>
    </row>
    <row r="17" spans="2:10" ht="12.75">
      <c r="B17">
        <v>820</v>
      </c>
      <c r="C17">
        <v>767</v>
      </c>
      <c r="D17">
        <v>699</v>
      </c>
      <c r="E17">
        <v>622</v>
      </c>
      <c r="F17">
        <v>544</v>
      </c>
      <c r="G17">
        <v>457</v>
      </c>
      <c r="H17">
        <v>368</v>
      </c>
      <c r="I17">
        <v>297</v>
      </c>
      <c r="J17">
        <v>220</v>
      </c>
    </row>
    <row r="18" spans="2:11" ht="12.75">
      <c r="B18">
        <v>1382</v>
      </c>
      <c r="C18">
        <v>1294</v>
      </c>
      <c r="D18">
        <v>1180</v>
      </c>
      <c r="E18">
        <v>1048</v>
      </c>
      <c r="F18">
        <v>904</v>
      </c>
      <c r="G18">
        <v>765</v>
      </c>
      <c r="H18">
        <v>614</v>
      </c>
      <c r="I18">
        <v>473</v>
      </c>
      <c r="J18">
        <v>343</v>
      </c>
      <c r="K18">
        <v>180</v>
      </c>
    </row>
    <row r="20" spans="2:9" ht="12.75">
      <c r="B20">
        <v>251</v>
      </c>
      <c r="C20">
        <v>236</v>
      </c>
      <c r="D20">
        <v>215</v>
      </c>
      <c r="E20">
        <v>185</v>
      </c>
      <c r="F20">
        <v>157</v>
      </c>
      <c r="G20">
        <v>123</v>
      </c>
      <c r="H20">
        <v>95</v>
      </c>
      <c r="I20">
        <v>70</v>
      </c>
    </row>
    <row r="23" spans="2:8" ht="12.75">
      <c r="B23">
        <v>61</v>
      </c>
      <c r="C23">
        <v>57</v>
      </c>
      <c r="D23">
        <v>49</v>
      </c>
      <c r="E23">
        <v>43</v>
      </c>
      <c r="F23">
        <v>41</v>
      </c>
      <c r="G23">
        <v>35</v>
      </c>
      <c r="H23">
        <v>30</v>
      </c>
    </row>
    <row r="24" spans="2:11" ht="12.75">
      <c r="B24">
        <v>342</v>
      </c>
      <c r="C24">
        <v>312</v>
      </c>
      <c r="D24">
        <v>285</v>
      </c>
      <c r="E24">
        <v>254</v>
      </c>
      <c r="F24">
        <v>222</v>
      </c>
      <c r="G24">
        <v>197</v>
      </c>
      <c r="H24">
        <v>166</v>
      </c>
      <c r="I24">
        <v>139</v>
      </c>
      <c r="J24">
        <v>103</v>
      </c>
      <c r="K24">
        <v>49</v>
      </c>
    </row>
    <row r="25" spans="2:7" ht="12.75">
      <c r="B25">
        <v>426</v>
      </c>
      <c r="C25">
        <v>388</v>
      </c>
      <c r="D25">
        <v>351</v>
      </c>
      <c r="E25">
        <v>312</v>
      </c>
      <c r="F25">
        <v>271</v>
      </c>
      <c r="G25">
        <v>231</v>
      </c>
    </row>
    <row r="26" spans="2:4" ht="12.75">
      <c r="B26">
        <v>192</v>
      </c>
      <c r="C26">
        <v>174</v>
      </c>
      <c r="D26">
        <v>160</v>
      </c>
    </row>
    <row r="30" spans="2:7" ht="12.75">
      <c r="B30">
        <v>549</v>
      </c>
      <c r="C30">
        <v>500</v>
      </c>
      <c r="D30">
        <v>456</v>
      </c>
      <c r="E30">
        <v>406</v>
      </c>
      <c r="F30">
        <v>365</v>
      </c>
      <c r="G30">
        <v>312</v>
      </c>
    </row>
    <row r="34" spans="2:10" ht="12.75">
      <c r="B34">
        <v>251</v>
      </c>
      <c r="C34">
        <v>227</v>
      </c>
      <c r="D34">
        <v>217</v>
      </c>
      <c r="E34">
        <v>199</v>
      </c>
      <c r="F34">
        <v>181</v>
      </c>
      <c r="G34">
        <v>155</v>
      </c>
      <c r="H34">
        <v>113</v>
      </c>
      <c r="I34">
        <v>95</v>
      </c>
      <c r="J34">
        <v>77</v>
      </c>
    </row>
    <row r="35" spans="2:9" ht="12.75">
      <c r="B35">
        <v>231</v>
      </c>
      <c r="C35">
        <v>209</v>
      </c>
      <c r="D35">
        <v>199</v>
      </c>
      <c r="E35">
        <v>185</v>
      </c>
      <c r="F35">
        <v>168</v>
      </c>
      <c r="G35">
        <v>146</v>
      </c>
      <c r="H35">
        <v>107</v>
      </c>
      <c r="I35">
        <v>91</v>
      </c>
    </row>
    <row r="48" spans="2:8" ht="12.75">
      <c r="B48">
        <v>283</v>
      </c>
      <c r="C48">
        <v>264</v>
      </c>
      <c r="D48">
        <v>241</v>
      </c>
      <c r="E48">
        <v>210</v>
      </c>
      <c r="F48">
        <v>176</v>
      </c>
      <c r="G48">
        <v>151</v>
      </c>
      <c r="H48">
        <v>121</v>
      </c>
    </row>
    <row r="49" spans="2:7" ht="12.75">
      <c r="B49">
        <v>3376</v>
      </c>
      <c r="C49">
        <v>3048</v>
      </c>
      <c r="D49">
        <v>2733</v>
      </c>
      <c r="E49">
        <v>2413</v>
      </c>
      <c r="F49">
        <v>2078</v>
      </c>
      <c r="G49">
        <v>1753</v>
      </c>
    </row>
    <row r="50" spans="2:7" ht="12.75">
      <c r="B50">
        <v>373</v>
      </c>
      <c r="C50">
        <v>348</v>
      </c>
      <c r="D50">
        <v>318</v>
      </c>
      <c r="E50">
        <v>277</v>
      </c>
      <c r="F50">
        <v>227</v>
      </c>
      <c r="G50">
        <v>194</v>
      </c>
    </row>
    <row r="51" spans="2:7" ht="12.75">
      <c r="B51">
        <v>485</v>
      </c>
      <c r="C51">
        <v>455</v>
      </c>
      <c r="D51">
        <v>416</v>
      </c>
      <c r="E51">
        <v>365</v>
      </c>
      <c r="F51">
        <v>309</v>
      </c>
      <c r="G51">
        <v>267</v>
      </c>
    </row>
    <row r="52" spans="2:5" ht="12.75">
      <c r="B52">
        <v>573</v>
      </c>
      <c r="C52">
        <v>540</v>
      </c>
      <c r="D52">
        <v>495</v>
      </c>
      <c r="E52">
        <v>440</v>
      </c>
    </row>
    <row r="53" spans="2:6" ht="12.75">
      <c r="B53">
        <v>380</v>
      </c>
      <c r="C53">
        <v>355</v>
      </c>
      <c r="D53">
        <v>324</v>
      </c>
      <c r="E53">
        <v>282</v>
      </c>
      <c r="F53">
        <v>232</v>
      </c>
    </row>
    <row r="54" ht="12.75">
      <c r="B54">
        <v>462</v>
      </c>
    </row>
    <row r="55" spans="2:11" ht="12.75">
      <c r="B55">
        <v>224</v>
      </c>
      <c r="C55">
        <v>208</v>
      </c>
      <c r="D55">
        <v>180</v>
      </c>
      <c r="E55">
        <v>156</v>
      </c>
      <c r="F55">
        <v>131</v>
      </c>
      <c r="G55">
        <v>117</v>
      </c>
      <c r="H55">
        <v>106</v>
      </c>
      <c r="I55">
        <v>78</v>
      </c>
      <c r="J55">
        <v>64</v>
      </c>
      <c r="K55">
        <v>45</v>
      </c>
    </row>
    <row r="59" spans="2:3" ht="12.75">
      <c r="B59">
        <v>1059</v>
      </c>
      <c r="C59">
        <v>967</v>
      </c>
    </row>
    <row r="61" spans="2:8" ht="12.75">
      <c r="B61">
        <v>190</v>
      </c>
      <c r="C61">
        <v>170</v>
      </c>
      <c r="D61">
        <v>152</v>
      </c>
      <c r="E61">
        <v>129</v>
      </c>
      <c r="F61">
        <v>111</v>
      </c>
      <c r="G61">
        <v>87</v>
      </c>
      <c r="H61">
        <v>68</v>
      </c>
    </row>
    <row r="62" spans="2:4" ht="12.75">
      <c r="B62">
        <v>6</v>
      </c>
      <c r="C62">
        <v>5</v>
      </c>
      <c r="D62">
        <v>5</v>
      </c>
    </row>
    <row r="63" spans="2:11" ht="12.75">
      <c r="B63">
        <v>55</v>
      </c>
      <c r="C63">
        <v>51</v>
      </c>
      <c r="D63">
        <v>45</v>
      </c>
      <c r="E63">
        <v>36</v>
      </c>
      <c r="F63">
        <v>35</v>
      </c>
      <c r="G63">
        <v>34</v>
      </c>
      <c r="H63">
        <v>30</v>
      </c>
      <c r="I63">
        <v>23</v>
      </c>
      <c r="J63">
        <v>17</v>
      </c>
      <c r="K63">
        <v>9</v>
      </c>
    </row>
    <row r="64" ht="12.75">
      <c r="B64">
        <v>163</v>
      </c>
    </row>
    <row r="65" spans="2:3" ht="12.75">
      <c r="B65">
        <v>77</v>
      </c>
      <c r="C65">
        <v>70</v>
      </c>
    </row>
    <row r="66" spans="2:11" ht="12.75">
      <c r="B66">
        <v>1000</v>
      </c>
      <c r="C66">
        <v>922</v>
      </c>
      <c r="D66">
        <v>836</v>
      </c>
      <c r="E66">
        <v>730</v>
      </c>
      <c r="F66">
        <v>643</v>
      </c>
      <c r="G66">
        <v>536</v>
      </c>
      <c r="H66">
        <v>441</v>
      </c>
      <c r="I66">
        <v>354</v>
      </c>
      <c r="J66">
        <v>270</v>
      </c>
      <c r="K66">
        <v>162</v>
      </c>
    </row>
    <row r="67" spans="2:11" ht="12.75">
      <c r="B67">
        <v>66</v>
      </c>
      <c r="C67">
        <v>57</v>
      </c>
      <c r="D67">
        <v>45</v>
      </c>
      <c r="E67">
        <v>38</v>
      </c>
      <c r="F67">
        <v>35</v>
      </c>
      <c r="G67">
        <v>30</v>
      </c>
      <c r="H67">
        <v>25</v>
      </c>
      <c r="I67">
        <v>15</v>
      </c>
      <c r="J67">
        <v>10</v>
      </c>
      <c r="K67">
        <v>6</v>
      </c>
    </row>
    <row r="68" spans="2:9" ht="12.75">
      <c r="B68">
        <v>416</v>
      </c>
      <c r="C68">
        <v>381</v>
      </c>
      <c r="D68">
        <v>341</v>
      </c>
      <c r="E68">
        <v>304</v>
      </c>
      <c r="F68">
        <v>273</v>
      </c>
      <c r="G68">
        <v>219</v>
      </c>
      <c r="H68">
        <v>179</v>
      </c>
      <c r="I68">
        <v>130</v>
      </c>
    </row>
    <row r="69" spans="2:11" ht="12.75">
      <c r="B69">
        <v>394</v>
      </c>
      <c r="C69">
        <v>361</v>
      </c>
      <c r="D69">
        <v>322</v>
      </c>
      <c r="E69">
        <v>289</v>
      </c>
      <c r="F69">
        <v>259</v>
      </c>
      <c r="G69">
        <v>208</v>
      </c>
      <c r="H69">
        <v>169</v>
      </c>
      <c r="I69">
        <v>123</v>
      </c>
      <c r="J69">
        <v>87</v>
      </c>
      <c r="K69">
        <v>43</v>
      </c>
    </row>
    <row r="70" spans="2:9" ht="12.75">
      <c r="B70">
        <v>161</v>
      </c>
      <c r="C70">
        <v>145</v>
      </c>
      <c r="D70">
        <v>121</v>
      </c>
      <c r="E70">
        <v>110</v>
      </c>
      <c r="F70">
        <v>97</v>
      </c>
      <c r="G70">
        <v>82</v>
      </c>
      <c r="H70">
        <v>66</v>
      </c>
      <c r="I70">
        <v>45</v>
      </c>
    </row>
    <row r="71" spans="2:6" ht="12.75">
      <c r="B71">
        <v>940</v>
      </c>
      <c r="C71">
        <v>865</v>
      </c>
      <c r="D71">
        <v>776</v>
      </c>
      <c r="E71">
        <v>696</v>
      </c>
      <c r="F71">
        <v>607</v>
      </c>
    </row>
    <row r="72" spans="2:7" ht="12.75">
      <c r="B72">
        <v>104</v>
      </c>
      <c r="C72">
        <v>92</v>
      </c>
      <c r="D72">
        <v>79</v>
      </c>
      <c r="E72">
        <v>71</v>
      </c>
      <c r="F72">
        <v>67</v>
      </c>
      <c r="G72">
        <v>59</v>
      </c>
    </row>
    <row r="73" spans="2:11" ht="12.75">
      <c r="B73">
        <v>103</v>
      </c>
      <c r="C73">
        <v>96</v>
      </c>
      <c r="D73">
        <v>89</v>
      </c>
      <c r="E73">
        <v>77</v>
      </c>
      <c r="F73">
        <v>69</v>
      </c>
      <c r="G73">
        <v>54</v>
      </c>
      <c r="H73">
        <v>48</v>
      </c>
      <c r="I73">
        <v>36</v>
      </c>
      <c r="J73">
        <v>27</v>
      </c>
      <c r="K73">
        <v>15</v>
      </c>
    </row>
    <row r="74" spans="2:11" ht="12.75">
      <c r="B74">
        <v>3190</v>
      </c>
      <c r="C74">
        <v>2904</v>
      </c>
      <c r="D74">
        <v>2599</v>
      </c>
      <c r="E74">
        <v>2292</v>
      </c>
      <c r="F74">
        <v>2016</v>
      </c>
      <c r="G74">
        <v>1699</v>
      </c>
      <c r="H74">
        <v>1339</v>
      </c>
      <c r="I74">
        <v>1027</v>
      </c>
      <c r="J74">
        <v>695</v>
      </c>
      <c r="K74">
        <v>351</v>
      </c>
    </row>
    <row r="75" spans="2:10" ht="12.75">
      <c r="B75">
        <v>440</v>
      </c>
      <c r="C75">
        <v>408</v>
      </c>
      <c r="D75">
        <v>369</v>
      </c>
      <c r="E75">
        <v>322</v>
      </c>
      <c r="F75">
        <v>276</v>
      </c>
      <c r="G75">
        <v>229</v>
      </c>
      <c r="H75">
        <v>180</v>
      </c>
      <c r="I75">
        <v>133</v>
      </c>
      <c r="J75">
        <v>78</v>
      </c>
    </row>
    <row r="76" spans="2:4" ht="12.75">
      <c r="B76">
        <v>4399</v>
      </c>
      <c r="C76">
        <v>3999</v>
      </c>
      <c r="D76">
        <v>3557</v>
      </c>
    </row>
    <row r="78" spans="2:9" ht="12.75">
      <c r="B78">
        <v>116</v>
      </c>
      <c r="C78">
        <v>113</v>
      </c>
      <c r="D78">
        <v>102</v>
      </c>
      <c r="E78">
        <v>95</v>
      </c>
      <c r="F78">
        <v>81</v>
      </c>
      <c r="G78">
        <v>66</v>
      </c>
      <c r="H78">
        <v>55</v>
      </c>
      <c r="I78">
        <v>43</v>
      </c>
    </row>
    <row r="79" spans="2:8" ht="12.75">
      <c r="B79">
        <v>1933</v>
      </c>
      <c r="C79">
        <v>1750</v>
      </c>
      <c r="D79">
        <v>1579</v>
      </c>
      <c r="E79">
        <v>1397</v>
      </c>
      <c r="F79">
        <v>1227</v>
      </c>
      <c r="G79">
        <v>1032</v>
      </c>
      <c r="H79">
        <v>839</v>
      </c>
    </row>
    <row r="80" spans="2:7" ht="12.75">
      <c r="B80">
        <v>2157</v>
      </c>
      <c r="C80">
        <v>1942</v>
      </c>
      <c r="D80">
        <v>1750</v>
      </c>
      <c r="E80">
        <v>1542</v>
      </c>
      <c r="F80">
        <v>1355</v>
      </c>
      <c r="G80">
        <v>1136</v>
      </c>
    </row>
    <row r="81" spans="2:4" ht="12.75">
      <c r="B81">
        <v>1992</v>
      </c>
      <c r="C81">
        <v>1803</v>
      </c>
      <c r="D81">
        <v>1627</v>
      </c>
    </row>
    <row r="82" spans="2:11" ht="12.75">
      <c r="B82">
        <v>451</v>
      </c>
      <c r="C82">
        <v>416</v>
      </c>
      <c r="D82">
        <v>374</v>
      </c>
      <c r="E82">
        <v>332</v>
      </c>
      <c r="F82">
        <v>300</v>
      </c>
      <c r="G82">
        <v>249</v>
      </c>
      <c r="H82">
        <v>198</v>
      </c>
      <c r="I82">
        <v>144</v>
      </c>
      <c r="J82">
        <v>95</v>
      </c>
      <c r="K82">
        <v>42</v>
      </c>
    </row>
    <row r="84" spans="2:6" ht="12.75">
      <c r="B84">
        <v>292</v>
      </c>
      <c r="C84">
        <v>267</v>
      </c>
      <c r="D84">
        <v>254</v>
      </c>
      <c r="E84">
        <v>230</v>
      </c>
      <c r="F84">
        <v>207</v>
      </c>
    </row>
    <row r="85" spans="2:7" ht="12.75">
      <c r="B85">
        <v>2</v>
      </c>
      <c r="C85">
        <v>2</v>
      </c>
      <c r="D85">
        <v>2</v>
      </c>
      <c r="E85">
        <v>2</v>
      </c>
      <c r="F85">
        <v>2</v>
      </c>
      <c r="G85">
        <v>2</v>
      </c>
    </row>
    <row r="86" spans="2:11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</row>
    <row r="87" spans="2:6" ht="12.75">
      <c r="B87">
        <v>4644</v>
      </c>
      <c r="C87">
        <v>4204</v>
      </c>
      <c r="D87">
        <v>3740</v>
      </c>
      <c r="E87">
        <v>3293</v>
      </c>
      <c r="F87">
        <v>2856</v>
      </c>
    </row>
    <row r="88" spans="2:5" ht="12.75">
      <c r="B88">
        <v>1034</v>
      </c>
      <c r="C88">
        <v>930</v>
      </c>
      <c r="D88">
        <v>819</v>
      </c>
      <c r="E88">
        <v>723</v>
      </c>
    </row>
    <row r="89" spans="2:3" ht="12.75">
      <c r="B89">
        <v>20</v>
      </c>
      <c r="C89">
        <v>20</v>
      </c>
    </row>
    <row r="90" spans="2:8" ht="12.75">
      <c r="B90">
        <v>4748</v>
      </c>
      <c r="C90">
        <v>4275</v>
      </c>
      <c r="D90">
        <v>3796</v>
      </c>
      <c r="E90">
        <v>3325</v>
      </c>
      <c r="F90">
        <v>2854</v>
      </c>
      <c r="G90">
        <v>2383</v>
      </c>
      <c r="H90">
        <v>1913</v>
      </c>
    </row>
    <row r="91" spans="2:5" ht="12.75">
      <c r="B91">
        <v>41</v>
      </c>
      <c r="C91">
        <v>38</v>
      </c>
      <c r="D91">
        <v>38</v>
      </c>
      <c r="E91">
        <v>33</v>
      </c>
    </row>
    <row r="92" spans="2:5" ht="12.75">
      <c r="B92">
        <v>63</v>
      </c>
      <c r="C92">
        <v>57</v>
      </c>
      <c r="D92">
        <v>54</v>
      </c>
      <c r="E92">
        <v>48</v>
      </c>
    </row>
    <row r="94" spans="2:7" ht="12.75">
      <c r="B94">
        <v>958</v>
      </c>
      <c r="C94">
        <v>895</v>
      </c>
      <c r="D94">
        <v>816</v>
      </c>
      <c r="E94">
        <v>720</v>
      </c>
      <c r="F94">
        <v>616</v>
      </c>
      <c r="G94">
        <v>532</v>
      </c>
    </row>
    <row r="95" spans="2:10" ht="12.75">
      <c r="B95">
        <v>9</v>
      </c>
      <c r="C95">
        <v>9</v>
      </c>
      <c r="D95">
        <v>9</v>
      </c>
      <c r="E95">
        <v>7</v>
      </c>
      <c r="F95">
        <v>5</v>
      </c>
      <c r="G95">
        <v>5</v>
      </c>
      <c r="H95">
        <v>3</v>
      </c>
      <c r="I95">
        <v>3</v>
      </c>
      <c r="J95">
        <v>3</v>
      </c>
    </row>
    <row r="100" spans="2:10" ht="12.75">
      <c r="B100">
        <v>98</v>
      </c>
      <c r="C100">
        <v>95</v>
      </c>
      <c r="D100">
        <v>92</v>
      </c>
      <c r="E100">
        <v>88</v>
      </c>
      <c r="F100">
        <v>78</v>
      </c>
      <c r="G100">
        <v>66</v>
      </c>
      <c r="H100">
        <v>60</v>
      </c>
      <c r="I100">
        <v>48</v>
      </c>
      <c r="J100">
        <v>30</v>
      </c>
    </row>
    <row r="101" spans="2:6" ht="12.75">
      <c r="B101">
        <v>539</v>
      </c>
      <c r="C101">
        <v>519</v>
      </c>
      <c r="D101">
        <v>500</v>
      </c>
      <c r="E101">
        <v>477</v>
      </c>
      <c r="F101">
        <v>446</v>
      </c>
    </row>
    <row r="102" spans="2:6" ht="12.75">
      <c r="B102">
        <v>226</v>
      </c>
      <c r="C102">
        <v>220</v>
      </c>
      <c r="D102">
        <v>213</v>
      </c>
      <c r="E102">
        <v>205</v>
      </c>
      <c r="F102">
        <v>189</v>
      </c>
    </row>
    <row r="103" spans="2:10" ht="12.75">
      <c r="B103">
        <v>159</v>
      </c>
      <c r="C103">
        <v>153</v>
      </c>
      <c r="D103">
        <v>147</v>
      </c>
      <c r="E103">
        <v>142</v>
      </c>
      <c r="F103">
        <v>127</v>
      </c>
      <c r="G103">
        <v>114</v>
      </c>
      <c r="H103">
        <v>104</v>
      </c>
      <c r="I103">
        <v>84</v>
      </c>
      <c r="J103">
        <v>56</v>
      </c>
    </row>
    <row r="105" spans="2:6" ht="12.75">
      <c r="B105">
        <v>325</v>
      </c>
      <c r="C105">
        <v>280</v>
      </c>
      <c r="D105">
        <v>250</v>
      </c>
      <c r="E105">
        <v>225</v>
      </c>
      <c r="F105">
        <v>190</v>
      </c>
    </row>
    <row r="106" spans="2:10" ht="12.75">
      <c r="B106">
        <v>134</v>
      </c>
      <c r="C106">
        <v>124</v>
      </c>
      <c r="D106">
        <v>109</v>
      </c>
      <c r="E106">
        <v>102</v>
      </c>
      <c r="F106">
        <v>93</v>
      </c>
      <c r="G106">
        <v>78</v>
      </c>
      <c r="H106">
        <v>65</v>
      </c>
      <c r="I106">
        <v>52</v>
      </c>
      <c r="J106">
        <v>40</v>
      </c>
    </row>
    <row r="108" spans="2:10" ht="12.75">
      <c r="B108">
        <v>323</v>
      </c>
      <c r="C108">
        <v>289</v>
      </c>
      <c r="D108">
        <v>251</v>
      </c>
      <c r="E108">
        <v>224</v>
      </c>
      <c r="F108">
        <v>194</v>
      </c>
      <c r="G108">
        <v>162</v>
      </c>
      <c r="H108">
        <v>121</v>
      </c>
      <c r="I108">
        <v>89</v>
      </c>
      <c r="J108">
        <v>45</v>
      </c>
    </row>
    <row r="109" spans="2:6" ht="12.75">
      <c r="B109">
        <v>86</v>
      </c>
      <c r="C109">
        <v>82</v>
      </c>
      <c r="D109">
        <v>78</v>
      </c>
      <c r="E109">
        <v>71</v>
      </c>
      <c r="F109">
        <v>66</v>
      </c>
    </row>
    <row r="110" spans="2:3" ht="12.75">
      <c r="B110">
        <v>24</v>
      </c>
      <c r="C110">
        <v>23</v>
      </c>
    </row>
    <row r="112" ht="12.75">
      <c r="B112">
        <v>4564</v>
      </c>
    </row>
    <row r="113" spans="2:3" ht="12.75">
      <c r="B113">
        <v>880</v>
      </c>
      <c r="C113">
        <v>808</v>
      </c>
    </row>
    <row r="114" spans="2:8" ht="12.75">
      <c r="B114">
        <v>387</v>
      </c>
      <c r="C114">
        <v>358</v>
      </c>
      <c r="D114">
        <v>332</v>
      </c>
      <c r="E114">
        <v>295</v>
      </c>
      <c r="F114">
        <v>262</v>
      </c>
      <c r="G114">
        <v>226</v>
      </c>
      <c r="H114">
        <v>177</v>
      </c>
    </row>
    <row r="116" spans="2:10" ht="12.75">
      <c r="B116">
        <v>645</v>
      </c>
      <c r="C116">
        <v>600</v>
      </c>
      <c r="D116">
        <v>554</v>
      </c>
      <c r="E116">
        <v>498</v>
      </c>
      <c r="F116">
        <v>438</v>
      </c>
      <c r="G116">
        <v>379</v>
      </c>
      <c r="H116">
        <v>301</v>
      </c>
      <c r="I116">
        <v>231</v>
      </c>
      <c r="J116">
        <v>151</v>
      </c>
    </row>
    <row r="118" spans="2:10" ht="12.75">
      <c r="B118">
        <v>616</v>
      </c>
      <c r="C118">
        <v>575</v>
      </c>
      <c r="D118">
        <v>531</v>
      </c>
      <c r="E118">
        <v>475</v>
      </c>
      <c r="F118">
        <v>417</v>
      </c>
      <c r="G118">
        <v>359</v>
      </c>
      <c r="H118">
        <v>283</v>
      </c>
      <c r="I118">
        <v>215</v>
      </c>
      <c r="J118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B1:L114"/>
  <sheetViews>
    <sheetView zoomScalePageLayoutView="0" workbookViewId="0" topLeftCell="A1">
      <selection activeCell="B1" sqref="B1:L11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11" ht="12.75">
      <c r="B2">
        <v>30</v>
      </c>
      <c r="C2">
        <v>30</v>
      </c>
      <c r="D2">
        <v>26</v>
      </c>
      <c r="E2">
        <v>23</v>
      </c>
      <c r="F2">
        <v>19</v>
      </c>
      <c r="G2">
        <v>17</v>
      </c>
      <c r="H2">
        <v>16</v>
      </c>
      <c r="I2">
        <v>15</v>
      </c>
      <c r="J2">
        <v>10</v>
      </c>
      <c r="K2">
        <v>23</v>
      </c>
    </row>
    <row r="5" spans="2:8" ht="12.75">
      <c r="B5">
        <v>191</v>
      </c>
      <c r="C5">
        <v>176</v>
      </c>
      <c r="D5">
        <v>154</v>
      </c>
      <c r="E5">
        <v>136</v>
      </c>
      <c r="F5">
        <v>115</v>
      </c>
      <c r="G5">
        <v>91</v>
      </c>
      <c r="H5">
        <v>76</v>
      </c>
    </row>
    <row r="7" spans="2:7" ht="12.75">
      <c r="B7">
        <v>275</v>
      </c>
      <c r="C7">
        <v>248</v>
      </c>
      <c r="D7">
        <v>217</v>
      </c>
      <c r="E7">
        <v>187</v>
      </c>
      <c r="F7">
        <v>163</v>
      </c>
      <c r="G7">
        <v>128</v>
      </c>
    </row>
    <row r="8" spans="2:8" ht="12.75">
      <c r="B8">
        <v>101</v>
      </c>
      <c r="C8">
        <v>94</v>
      </c>
      <c r="D8">
        <v>87</v>
      </c>
      <c r="E8">
        <v>76</v>
      </c>
      <c r="F8">
        <v>70</v>
      </c>
      <c r="G8">
        <v>61</v>
      </c>
      <c r="H8">
        <v>51</v>
      </c>
    </row>
    <row r="11" spans="2:11" ht="12.75">
      <c r="B11">
        <v>146</v>
      </c>
      <c r="C11">
        <v>133</v>
      </c>
      <c r="D11">
        <v>124</v>
      </c>
      <c r="E11">
        <v>107</v>
      </c>
      <c r="F11">
        <v>93</v>
      </c>
      <c r="G11">
        <v>83</v>
      </c>
      <c r="H11">
        <v>332</v>
      </c>
      <c r="I11">
        <v>265</v>
      </c>
      <c r="J11">
        <v>179</v>
      </c>
      <c r="K11">
        <v>108</v>
      </c>
    </row>
    <row r="17" spans="2:11" ht="12.75">
      <c r="B17">
        <v>251</v>
      </c>
      <c r="C17">
        <v>236</v>
      </c>
      <c r="D17">
        <v>215</v>
      </c>
      <c r="E17">
        <v>185</v>
      </c>
      <c r="F17">
        <v>157</v>
      </c>
      <c r="G17">
        <v>123</v>
      </c>
      <c r="H17">
        <v>95</v>
      </c>
      <c r="I17">
        <v>70</v>
      </c>
      <c r="J17">
        <v>220</v>
      </c>
      <c r="K17">
        <v>180</v>
      </c>
    </row>
    <row r="23" spans="2:8" ht="12.75">
      <c r="B23">
        <v>61</v>
      </c>
      <c r="C23">
        <v>57</v>
      </c>
      <c r="D23">
        <v>49</v>
      </c>
      <c r="E23">
        <v>43</v>
      </c>
      <c r="F23">
        <v>41</v>
      </c>
      <c r="G23">
        <v>35</v>
      </c>
      <c r="H23">
        <v>30</v>
      </c>
    </row>
    <row r="24" spans="2:11" ht="12.75">
      <c r="B24">
        <v>192</v>
      </c>
      <c r="C24">
        <v>174</v>
      </c>
      <c r="D24">
        <v>160</v>
      </c>
      <c r="E24">
        <v>254</v>
      </c>
      <c r="F24">
        <v>222</v>
      </c>
      <c r="G24">
        <v>197</v>
      </c>
      <c r="H24">
        <v>166</v>
      </c>
      <c r="I24">
        <v>139</v>
      </c>
      <c r="J24">
        <v>103</v>
      </c>
      <c r="K24">
        <v>49</v>
      </c>
    </row>
    <row r="27" spans="2:10" ht="12.75">
      <c r="B27">
        <v>231</v>
      </c>
      <c r="C27">
        <v>209</v>
      </c>
      <c r="D27">
        <v>199</v>
      </c>
      <c r="E27">
        <v>185</v>
      </c>
      <c r="F27">
        <v>168</v>
      </c>
      <c r="G27">
        <v>146</v>
      </c>
      <c r="H27">
        <v>107</v>
      </c>
      <c r="I27">
        <v>91</v>
      </c>
      <c r="J27">
        <v>77</v>
      </c>
    </row>
    <row r="48" spans="2:8" ht="12.75">
      <c r="B48">
        <v>283</v>
      </c>
      <c r="C48">
        <v>264</v>
      </c>
      <c r="D48">
        <v>241</v>
      </c>
      <c r="E48">
        <v>210</v>
      </c>
      <c r="F48">
        <v>176</v>
      </c>
      <c r="G48">
        <v>151</v>
      </c>
      <c r="H48">
        <v>121</v>
      </c>
    </row>
    <row r="55" spans="2:11" ht="12.75">
      <c r="B55">
        <v>224</v>
      </c>
      <c r="C55">
        <v>208</v>
      </c>
      <c r="D55">
        <v>180</v>
      </c>
      <c r="E55">
        <v>156</v>
      </c>
      <c r="F55">
        <v>131</v>
      </c>
      <c r="G55">
        <v>117</v>
      </c>
      <c r="H55">
        <v>106</v>
      </c>
      <c r="I55">
        <v>78</v>
      </c>
      <c r="J55">
        <v>64</v>
      </c>
      <c r="K55">
        <v>45</v>
      </c>
    </row>
    <row r="61" spans="2:8" ht="12.75">
      <c r="B61">
        <v>6</v>
      </c>
      <c r="C61">
        <v>5</v>
      </c>
      <c r="D61">
        <v>5</v>
      </c>
      <c r="E61">
        <v>129</v>
      </c>
      <c r="F61">
        <v>111</v>
      </c>
      <c r="G61">
        <v>87</v>
      </c>
      <c r="H61">
        <v>68</v>
      </c>
    </row>
    <row r="63" spans="2:11" ht="12.75">
      <c r="B63">
        <v>55</v>
      </c>
      <c r="C63">
        <v>51</v>
      </c>
      <c r="D63">
        <v>45</v>
      </c>
      <c r="E63">
        <v>36</v>
      </c>
      <c r="F63">
        <v>35</v>
      </c>
      <c r="G63">
        <v>34</v>
      </c>
      <c r="H63">
        <v>30</v>
      </c>
      <c r="I63">
        <v>23</v>
      </c>
      <c r="J63">
        <v>17</v>
      </c>
      <c r="K63">
        <v>9</v>
      </c>
    </row>
    <row r="64" ht="12.75">
      <c r="B64">
        <v>163</v>
      </c>
    </row>
    <row r="65" spans="2:3" ht="12.75">
      <c r="B65">
        <v>77</v>
      </c>
      <c r="C65">
        <v>70</v>
      </c>
    </row>
    <row r="66" spans="2:11" ht="12.75">
      <c r="B66">
        <v>1000</v>
      </c>
      <c r="C66">
        <v>922</v>
      </c>
      <c r="D66">
        <v>836</v>
      </c>
      <c r="E66">
        <v>730</v>
      </c>
      <c r="F66">
        <v>643</v>
      </c>
      <c r="G66">
        <v>536</v>
      </c>
      <c r="H66">
        <v>441</v>
      </c>
      <c r="I66">
        <v>354</v>
      </c>
      <c r="J66">
        <v>270</v>
      </c>
      <c r="K66">
        <v>162</v>
      </c>
    </row>
    <row r="67" spans="2:11" ht="12.75">
      <c r="B67">
        <v>66</v>
      </c>
      <c r="C67">
        <v>57</v>
      </c>
      <c r="D67">
        <v>45</v>
      </c>
      <c r="E67">
        <v>38</v>
      </c>
      <c r="F67">
        <v>35</v>
      </c>
      <c r="G67">
        <v>30</v>
      </c>
      <c r="H67">
        <v>25</v>
      </c>
      <c r="I67">
        <v>15</v>
      </c>
      <c r="J67">
        <v>10</v>
      </c>
      <c r="K67">
        <v>6</v>
      </c>
    </row>
    <row r="73" spans="2:11" ht="12.75">
      <c r="B73">
        <v>103</v>
      </c>
      <c r="C73">
        <v>96</v>
      </c>
      <c r="D73">
        <v>89</v>
      </c>
      <c r="E73">
        <v>77</v>
      </c>
      <c r="F73">
        <v>69</v>
      </c>
      <c r="G73">
        <v>54</v>
      </c>
      <c r="H73">
        <v>48</v>
      </c>
      <c r="I73">
        <v>36</v>
      </c>
      <c r="J73">
        <v>27</v>
      </c>
      <c r="K73">
        <v>15</v>
      </c>
    </row>
    <row r="74" spans="2:11" ht="12.75">
      <c r="B74">
        <v>3190</v>
      </c>
      <c r="C74">
        <v>2904</v>
      </c>
      <c r="D74">
        <v>2599</v>
      </c>
      <c r="E74">
        <v>2292</v>
      </c>
      <c r="F74">
        <v>2016</v>
      </c>
      <c r="G74">
        <v>1699</v>
      </c>
      <c r="H74">
        <v>1339</v>
      </c>
      <c r="I74">
        <v>1027</v>
      </c>
      <c r="J74">
        <v>695</v>
      </c>
      <c r="K74">
        <v>351</v>
      </c>
    </row>
    <row r="75" spans="2:10" ht="12.75">
      <c r="B75">
        <v>440</v>
      </c>
      <c r="C75">
        <v>408</v>
      </c>
      <c r="D75">
        <v>369</v>
      </c>
      <c r="E75">
        <v>322</v>
      </c>
      <c r="F75">
        <v>276</v>
      </c>
      <c r="G75">
        <v>229</v>
      </c>
      <c r="H75">
        <v>180</v>
      </c>
      <c r="I75">
        <v>133</v>
      </c>
      <c r="J75">
        <v>78</v>
      </c>
    </row>
    <row r="78" spans="2:9" ht="12.75">
      <c r="B78">
        <v>116</v>
      </c>
      <c r="C78">
        <v>113</v>
      </c>
      <c r="D78">
        <v>102</v>
      </c>
      <c r="E78">
        <v>95</v>
      </c>
      <c r="F78">
        <v>81</v>
      </c>
      <c r="G78">
        <v>66</v>
      </c>
      <c r="H78">
        <v>55</v>
      </c>
      <c r="I78">
        <v>43</v>
      </c>
    </row>
    <row r="79" spans="2:8" ht="12.75">
      <c r="B79">
        <v>1933</v>
      </c>
      <c r="C79">
        <v>1750</v>
      </c>
      <c r="D79">
        <v>1579</v>
      </c>
      <c r="E79">
        <v>1397</v>
      </c>
      <c r="F79">
        <v>1227</v>
      </c>
      <c r="G79">
        <v>1032</v>
      </c>
      <c r="H79">
        <v>839</v>
      </c>
    </row>
    <row r="82" spans="2:11" ht="12.75">
      <c r="B82">
        <v>451</v>
      </c>
      <c r="C82">
        <v>416</v>
      </c>
      <c r="D82">
        <v>374</v>
      </c>
      <c r="E82">
        <v>332</v>
      </c>
      <c r="F82">
        <v>300</v>
      </c>
      <c r="G82">
        <v>249</v>
      </c>
      <c r="H82">
        <v>198</v>
      </c>
      <c r="I82">
        <v>144</v>
      </c>
      <c r="J82">
        <v>95</v>
      </c>
      <c r="K82">
        <v>42</v>
      </c>
    </row>
    <row r="84" spans="2:6" ht="12.75">
      <c r="B84">
        <v>292</v>
      </c>
      <c r="C84">
        <v>267</v>
      </c>
      <c r="D84">
        <v>254</v>
      </c>
      <c r="E84">
        <v>230</v>
      </c>
      <c r="F84">
        <v>207</v>
      </c>
    </row>
    <row r="85" spans="2:7" ht="12.75">
      <c r="B85">
        <v>2</v>
      </c>
      <c r="C85">
        <v>2</v>
      </c>
      <c r="D85">
        <v>2</v>
      </c>
      <c r="E85">
        <v>2</v>
      </c>
      <c r="F85">
        <v>2</v>
      </c>
      <c r="G85">
        <v>2</v>
      </c>
    </row>
    <row r="86" spans="2:11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</row>
    <row r="87" spans="2:6" ht="12.75">
      <c r="B87">
        <v>4644</v>
      </c>
      <c r="C87">
        <v>4204</v>
      </c>
      <c r="D87">
        <v>3740</v>
      </c>
      <c r="E87">
        <v>3293</v>
      </c>
      <c r="F87">
        <v>2856</v>
      </c>
    </row>
    <row r="88" spans="2:5" ht="12.75">
      <c r="B88">
        <v>1034</v>
      </c>
      <c r="C88">
        <v>930</v>
      </c>
      <c r="D88">
        <v>819</v>
      </c>
      <c r="E88">
        <v>723</v>
      </c>
    </row>
    <row r="89" spans="2:3" ht="12.75">
      <c r="B89">
        <v>20</v>
      </c>
      <c r="C89">
        <v>20</v>
      </c>
    </row>
    <row r="90" spans="2:8" ht="12.75">
      <c r="B90">
        <v>4748</v>
      </c>
      <c r="C90">
        <v>4275</v>
      </c>
      <c r="D90">
        <v>3796</v>
      </c>
      <c r="E90">
        <v>3325</v>
      </c>
      <c r="F90">
        <v>2854</v>
      </c>
      <c r="G90">
        <v>2383</v>
      </c>
      <c r="H90">
        <v>1913</v>
      </c>
    </row>
    <row r="91" spans="2:5" ht="12.75">
      <c r="B91">
        <v>41</v>
      </c>
      <c r="C91">
        <v>38</v>
      </c>
      <c r="D91">
        <v>38</v>
      </c>
      <c r="E91">
        <v>33</v>
      </c>
    </row>
    <row r="94" spans="2:7" ht="12.75">
      <c r="B94">
        <v>958</v>
      </c>
      <c r="C94">
        <v>895</v>
      </c>
      <c r="D94">
        <v>816</v>
      </c>
      <c r="E94">
        <v>720</v>
      </c>
      <c r="F94">
        <v>616</v>
      </c>
      <c r="G94">
        <v>532</v>
      </c>
    </row>
    <row r="95" spans="2:10" ht="12.75">
      <c r="B95">
        <v>9</v>
      </c>
      <c r="C95">
        <v>9</v>
      </c>
      <c r="D95">
        <v>9</v>
      </c>
      <c r="E95">
        <v>7</v>
      </c>
      <c r="F95">
        <v>5</v>
      </c>
      <c r="G95">
        <v>5</v>
      </c>
      <c r="H95">
        <v>3</v>
      </c>
      <c r="I95">
        <v>3</v>
      </c>
      <c r="J95">
        <v>3</v>
      </c>
    </row>
    <row r="100" spans="2:10" ht="12.75">
      <c r="B100">
        <v>98</v>
      </c>
      <c r="C100">
        <v>95</v>
      </c>
      <c r="D100">
        <v>92</v>
      </c>
      <c r="E100">
        <v>88</v>
      </c>
      <c r="F100">
        <v>78</v>
      </c>
      <c r="G100">
        <v>66</v>
      </c>
      <c r="H100">
        <v>60</v>
      </c>
      <c r="I100">
        <v>48</v>
      </c>
      <c r="J100">
        <v>30</v>
      </c>
    </row>
    <row r="104" spans="2:6" ht="12.75">
      <c r="B104">
        <v>325</v>
      </c>
      <c r="C104">
        <v>280</v>
      </c>
      <c r="D104">
        <v>250</v>
      </c>
      <c r="E104">
        <v>225</v>
      </c>
      <c r="F104">
        <v>190</v>
      </c>
    </row>
    <row r="106" spans="2:10" ht="12.75">
      <c r="B106">
        <v>134</v>
      </c>
      <c r="C106">
        <v>124</v>
      </c>
      <c r="D106">
        <v>109</v>
      </c>
      <c r="E106">
        <v>102</v>
      </c>
      <c r="F106">
        <v>93</v>
      </c>
      <c r="G106">
        <v>78</v>
      </c>
      <c r="H106">
        <v>65</v>
      </c>
      <c r="I106">
        <v>52</v>
      </c>
      <c r="J106">
        <v>40</v>
      </c>
    </row>
    <row r="107" spans="2:10" ht="12.75">
      <c r="B107">
        <v>323</v>
      </c>
      <c r="C107">
        <v>289</v>
      </c>
      <c r="D107">
        <v>251</v>
      </c>
      <c r="E107">
        <v>224</v>
      </c>
      <c r="F107">
        <v>194</v>
      </c>
      <c r="G107">
        <v>162</v>
      </c>
      <c r="H107">
        <v>121</v>
      </c>
      <c r="I107">
        <v>89</v>
      </c>
      <c r="J107">
        <v>45</v>
      </c>
    </row>
    <row r="109" spans="2:6" ht="12.75">
      <c r="B109">
        <v>24</v>
      </c>
      <c r="C109">
        <v>23</v>
      </c>
      <c r="D109">
        <v>78</v>
      </c>
      <c r="E109">
        <v>71</v>
      </c>
      <c r="F109">
        <v>66</v>
      </c>
    </row>
    <row r="114" spans="2:10" ht="12.75">
      <c r="B114">
        <v>387</v>
      </c>
      <c r="C114">
        <v>358</v>
      </c>
      <c r="D114">
        <v>332</v>
      </c>
      <c r="E114">
        <v>295</v>
      </c>
      <c r="F114">
        <v>262</v>
      </c>
      <c r="G114">
        <v>226</v>
      </c>
      <c r="H114">
        <v>177</v>
      </c>
      <c r="I114">
        <v>215</v>
      </c>
      <c r="J114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B1:L118"/>
  <sheetViews>
    <sheetView zoomScalePageLayoutView="0" workbookViewId="0" topLeftCell="A1">
      <selection activeCell="B1" sqref="B1:L118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ht="12.75">
      <c r="B2">
        <v>121</v>
      </c>
    </row>
    <row r="3" spans="2:3" ht="12.75">
      <c r="B3">
        <v>30</v>
      </c>
      <c r="C3">
        <v>24</v>
      </c>
    </row>
    <row r="4" spans="2:3" ht="12.75">
      <c r="B4">
        <v>332</v>
      </c>
      <c r="C4">
        <v>286</v>
      </c>
    </row>
    <row r="5" spans="2:5" ht="12.75">
      <c r="B5">
        <v>191</v>
      </c>
      <c r="C5">
        <v>171</v>
      </c>
      <c r="D5">
        <v>148</v>
      </c>
      <c r="E5">
        <v>128</v>
      </c>
    </row>
    <row r="7" spans="2:6" ht="12.75">
      <c r="B7">
        <v>275</v>
      </c>
      <c r="C7">
        <v>256</v>
      </c>
      <c r="D7">
        <v>225</v>
      </c>
      <c r="E7">
        <v>208</v>
      </c>
      <c r="F7">
        <v>181</v>
      </c>
    </row>
    <row r="8" spans="2:5" ht="12.75">
      <c r="B8">
        <v>222</v>
      </c>
      <c r="C8">
        <v>177</v>
      </c>
      <c r="D8">
        <v>161</v>
      </c>
      <c r="E8">
        <v>139</v>
      </c>
    </row>
    <row r="10" spans="2:5" ht="12.75">
      <c r="B10">
        <v>101</v>
      </c>
      <c r="C10">
        <v>80</v>
      </c>
      <c r="D10">
        <v>74</v>
      </c>
      <c r="E10">
        <v>62</v>
      </c>
    </row>
    <row r="11" spans="2:10" ht="12.75">
      <c r="B11">
        <v>542</v>
      </c>
      <c r="C11">
        <v>461</v>
      </c>
      <c r="D11">
        <v>403</v>
      </c>
      <c r="E11">
        <v>343</v>
      </c>
      <c r="F11">
        <v>290</v>
      </c>
      <c r="G11">
        <v>236</v>
      </c>
      <c r="H11">
        <v>183</v>
      </c>
      <c r="I11">
        <v>142</v>
      </c>
      <c r="J11">
        <v>94</v>
      </c>
    </row>
    <row r="12" spans="2:6" ht="12.75">
      <c r="B12">
        <v>465</v>
      </c>
      <c r="C12">
        <v>389</v>
      </c>
      <c r="D12">
        <v>337</v>
      </c>
      <c r="E12">
        <v>287</v>
      </c>
      <c r="F12">
        <v>242</v>
      </c>
    </row>
    <row r="13" ht="12.75">
      <c r="B13">
        <v>738</v>
      </c>
    </row>
    <row r="14" spans="2:6" ht="12.75">
      <c r="B14">
        <v>146</v>
      </c>
      <c r="C14">
        <v>128</v>
      </c>
      <c r="D14">
        <v>116</v>
      </c>
      <c r="E14">
        <v>98</v>
      </c>
      <c r="F14">
        <v>80</v>
      </c>
    </row>
    <row r="17" spans="2:3" ht="12.75">
      <c r="B17">
        <v>820</v>
      </c>
      <c r="C17">
        <v>695</v>
      </c>
    </row>
    <row r="18" ht="12.75">
      <c r="B18">
        <v>1382</v>
      </c>
    </row>
    <row r="20" spans="2:4" ht="12.75">
      <c r="B20">
        <v>251</v>
      </c>
      <c r="C20">
        <v>224</v>
      </c>
      <c r="D20">
        <v>201</v>
      </c>
    </row>
    <row r="23" spans="2:5" ht="12.75">
      <c r="B23">
        <v>61</v>
      </c>
      <c r="C23">
        <v>51</v>
      </c>
      <c r="D23">
        <v>47</v>
      </c>
      <c r="E23">
        <v>38</v>
      </c>
    </row>
    <row r="24" ht="12.75">
      <c r="B24">
        <v>342</v>
      </c>
    </row>
    <row r="25" spans="2:6" ht="12.75">
      <c r="B25">
        <v>426</v>
      </c>
      <c r="C25">
        <v>370</v>
      </c>
      <c r="D25">
        <v>314</v>
      </c>
      <c r="E25">
        <v>269</v>
      </c>
      <c r="F25">
        <v>233</v>
      </c>
    </row>
    <row r="26" spans="2:9" ht="12.75">
      <c r="B26">
        <v>192</v>
      </c>
      <c r="C26">
        <v>162</v>
      </c>
      <c r="D26">
        <v>124</v>
      </c>
      <c r="E26">
        <v>102</v>
      </c>
      <c r="F26">
        <v>93</v>
      </c>
      <c r="G26">
        <v>79</v>
      </c>
      <c r="H26">
        <v>66</v>
      </c>
      <c r="I26">
        <v>51</v>
      </c>
    </row>
    <row r="30" spans="2:6" ht="12.75">
      <c r="B30">
        <v>549</v>
      </c>
      <c r="C30">
        <v>452</v>
      </c>
      <c r="D30">
        <v>399</v>
      </c>
      <c r="E30">
        <v>356</v>
      </c>
      <c r="F30">
        <v>313</v>
      </c>
    </row>
    <row r="34" spans="2:3" ht="12.75">
      <c r="B34">
        <v>251</v>
      </c>
      <c r="C34">
        <v>190</v>
      </c>
    </row>
    <row r="35" spans="2:4" ht="12.75">
      <c r="B35">
        <v>231</v>
      </c>
      <c r="C35">
        <v>170</v>
      </c>
      <c r="D35">
        <v>157</v>
      </c>
    </row>
    <row r="48" spans="2:5" ht="12.75">
      <c r="B48">
        <v>283</v>
      </c>
      <c r="C48">
        <v>260</v>
      </c>
      <c r="D48">
        <v>237</v>
      </c>
      <c r="E48">
        <v>197</v>
      </c>
    </row>
    <row r="49" spans="2:6" ht="12.75">
      <c r="B49">
        <v>3376</v>
      </c>
      <c r="C49">
        <v>3008</v>
      </c>
      <c r="D49">
        <v>2675</v>
      </c>
      <c r="E49">
        <v>2327</v>
      </c>
      <c r="F49">
        <v>1963</v>
      </c>
    </row>
    <row r="50" spans="2:6" ht="12.75">
      <c r="B50">
        <v>373</v>
      </c>
      <c r="C50">
        <v>344</v>
      </c>
      <c r="D50">
        <v>316</v>
      </c>
      <c r="E50">
        <v>261</v>
      </c>
      <c r="F50">
        <v>217</v>
      </c>
    </row>
    <row r="51" spans="2:7" ht="12.75">
      <c r="B51">
        <v>485</v>
      </c>
      <c r="C51">
        <v>445</v>
      </c>
      <c r="D51">
        <v>399</v>
      </c>
      <c r="E51">
        <v>328</v>
      </c>
      <c r="F51">
        <v>265</v>
      </c>
      <c r="G51">
        <v>220</v>
      </c>
    </row>
    <row r="52" spans="2:8" ht="12.75">
      <c r="B52">
        <v>573</v>
      </c>
      <c r="C52">
        <v>515</v>
      </c>
      <c r="D52">
        <v>463</v>
      </c>
      <c r="E52">
        <v>380</v>
      </c>
      <c r="F52">
        <v>307</v>
      </c>
      <c r="G52">
        <v>256</v>
      </c>
      <c r="H52">
        <v>201</v>
      </c>
    </row>
    <row r="53" spans="2:7" ht="12.75">
      <c r="B53">
        <v>380</v>
      </c>
      <c r="C53">
        <v>351</v>
      </c>
      <c r="D53">
        <v>322</v>
      </c>
      <c r="E53">
        <v>267</v>
      </c>
      <c r="F53">
        <v>222</v>
      </c>
      <c r="G53">
        <v>184</v>
      </c>
    </row>
    <row r="54" spans="2:11" ht="12.75">
      <c r="B54">
        <v>462</v>
      </c>
      <c r="C54">
        <v>426</v>
      </c>
      <c r="D54">
        <v>386</v>
      </c>
      <c r="E54">
        <v>317</v>
      </c>
      <c r="F54">
        <v>256</v>
      </c>
      <c r="G54">
        <v>213</v>
      </c>
      <c r="H54">
        <v>172</v>
      </c>
      <c r="I54">
        <v>117</v>
      </c>
      <c r="J54">
        <v>68</v>
      </c>
      <c r="K54">
        <v>29</v>
      </c>
    </row>
    <row r="55" ht="12.75">
      <c r="B55">
        <v>224</v>
      </c>
    </row>
    <row r="59" spans="2:10" ht="12.75">
      <c r="B59">
        <v>1059</v>
      </c>
      <c r="C59">
        <v>941</v>
      </c>
      <c r="D59">
        <v>826</v>
      </c>
      <c r="E59">
        <v>713</v>
      </c>
      <c r="F59">
        <v>593</v>
      </c>
      <c r="G59">
        <v>495</v>
      </c>
      <c r="H59">
        <v>410</v>
      </c>
      <c r="I59">
        <v>312</v>
      </c>
      <c r="J59">
        <v>206</v>
      </c>
    </row>
    <row r="61" spans="2:5" ht="12.75">
      <c r="B61">
        <v>190</v>
      </c>
      <c r="C61">
        <v>176</v>
      </c>
      <c r="D61">
        <v>160</v>
      </c>
      <c r="E61">
        <v>142</v>
      </c>
    </row>
    <row r="62" spans="2:9" ht="12.75">
      <c r="B62">
        <v>6</v>
      </c>
      <c r="C62">
        <v>6</v>
      </c>
      <c r="D62">
        <v>6</v>
      </c>
      <c r="E62">
        <v>5</v>
      </c>
      <c r="F62">
        <v>5</v>
      </c>
      <c r="G62">
        <v>5</v>
      </c>
      <c r="H62">
        <v>3</v>
      </c>
      <c r="I62">
        <v>2</v>
      </c>
    </row>
    <row r="63" ht="12.75">
      <c r="B63">
        <v>55</v>
      </c>
    </row>
    <row r="64" spans="2:11" ht="12.75">
      <c r="B64">
        <v>163</v>
      </c>
      <c r="C64">
        <v>145</v>
      </c>
      <c r="D64">
        <v>131</v>
      </c>
      <c r="E64">
        <v>110</v>
      </c>
      <c r="F64">
        <v>88</v>
      </c>
      <c r="G64">
        <v>73</v>
      </c>
      <c r="H64">
        <v>53</v>
      </c>
      <c r="I64">
        <v>37</v>
      </c>
      <c r="J64">
        <v>23</v>
      </c>
      <c r="K64">
        <v>13</v>
      </c>
    </row>
    <row r="65" spans="2:10" ht="12.75">
      <c r="B65">
        <v>77</v>
      </c>
      <c r="C65">
        <v>63</v>
      </c>
      <c r="D65">
        <v>50</v>
      </c>
      <c r="E65">
        <v>39</v>
      </c>
      <c r="F65">
        <v>31</v>
      </c>
      <c r="G65">
        <v>27</v>
      </c>
      <c r="H65">
        <v>19</v>
      </c>
      <c r="I65">
        <v>17</v>
      </c>
      <c r="J65">
        <v>12</v>
      </c>
    </row>
    <row r="66" ht="12.75">
      <c r="B66">
        <v>1000</v>
      </c>
    </row>
    <row r="67" ht="12.75">
      <c r="B67">
        <v>66</v>
      </c>
    </row>
    <row r="68" spans="2:4" ht="12.75">
      <c r="B68">
        <v>416</v>
      </c>
      <c r="C68">
        <v>373</v>
      </c>
      <c r="D68">
        <v>327</v>
      </c>
    </row>
    <row r="69" ht="12.75">
      <c r="B69">
        <v>394</v>
      </c>
    </row>
    <row r="70" spans="2:4" ht="12.75">
      <c r="B70">
        <v>161</v>
      </c>
      <c r="C70">
        <v>145</v>
      </c>
      <c r="D70">
        <v>132</v>
      </c>
    </row>
    <row r="71" spans="2:7" ht="12.75">
      <c r="B71">
        <v>940</v>
      </c>
      <c r="C71">
        <v>834</v>
      </c>
      <c r="D71">
        <v>725</v>
      </c>
      <c r="E71">
        <v>632</v>
      </c>
      <c r="F71">
        <v>529</v>
      </c>
      <c r="G71">
        <v>439</v>
      </c>
    </row>
    <row r="72" spans="2:6" ht="12.75">
      <c r="B72">
        <v>104</v>
      </c>
      <c r="C72">
        <v>92</v>
      </c>
      <c r="D72">
        <v>81</v>
      </c>
      <c r="E72">
        <v>70</v>
      </c>
      <c r="F72">
        <v>53</v>
      </c>
    </row>
    <row r="73" ht="12.75">
      <c r="B73">
        <v>103</v>
      </c>
    </row>
    <row r="74" ht="12.75">
      <c r="B74">
        <v>3190</v>
      </c>
    </row>
    <row r="75" spans="2:3" ht="12.75">
      <c r="B75">
        <v>440</v>
      </c>
      <c r="C75">
        <v>404</v>
      </c>
    </row>
    <row r="76" spans="2:9" ht="12.75">
      <c r="B76">
        <v>4399</v>
      </c>
      <c r="C76">
        <v>4003</v>
      </c>
      <c r="D76">
        <v>3536</v>
      </c>
      <c r="E76">
        <v>3117</v>
      </c>
      <c r="F76">
        <v>2639</v>
      </c>
      <c r="G76">
        <v>2186</v>
      </c>
      <c r="H76">
        <v>1749</v>
      </c>
      <c r="I76">
        <v>1295</v>
      </c>
    </row>
    <row r="78" spans="2:4" ht="12.75">
      <c r="B78">
        <v>116</v>
      </c>
      <c r="C78">
        <v>99</v>
      </c>
      <c r="D78">
        <v>87</v>
      </c>
    </row>
    <row r="79" spans="2:5" ht="12.75">
      <c r="B79">
        <v>1933</v>
      </c>
      <c r="C79">
        <v>1732</v>
      </c>
      <c r="D79">
        <v>1521</v>
      </c>
      <c r="E79">
        <v>1312</v>
      </c>
    </row>
    <row r="80" spans="2:6" ht="12.75">
      <c r="B80">
        <v>2157</v>
      </c>
      <c r="C80">
        <v>1936</v>
      </c>
      <c r="D80">
        <v>1702</v>
      </c>
      <c r="E80">
        <v>1477</v>
      </c>
      <c r="F80">
        <v>1240</v>
      </c>
    </row>
    <row r="81" spans="2:9" ht="12.75">
      <c r="B81">
        <v>1992</v>
      </c>
      <c r="C81">
        <v>1787</v>
      </c>
      <c r="D81">
        <v>1567</v>
      </c>
      <c r="E81">
        <v>1356</v>
      </c>
      <c r="F81">
        <v>1136</v>
      </c>
      <c r="G81">
        <v>936</v>
      </c>
      <c r="H81">
        <v>731</v>
      </c>
      <c r="I81">
        <v>556</v>
      </c>
    </row>
    <row r="82" ht="12.75">
      <c r="B82">
        <v>451</v>
      </c>
    </row>
    <row r="84" spans="2:7" ht="12.75">
      <c r="B84">
        <v>292</v>
      </c>
      <c r="C84">
        <v>247</v>
      </c>
      <c r="D84">
        <v>189</v>
      </c>
      <c r="E84">
        <v>162</v>
      </c>
      <c r="F84">
        <v>134</v>
      </c>
      <c r="G84">
        <v>108</v>
      </c>
    </row>
    <row r="85" spans="2:6" ht="12.75">
      <c r="B85">
        <v>2</v>
      </c>
      <c r="C85">
        <v>2</v>
      </c>
      <c r="D85">
        <v>2</v>
      </c>
      <c r="E85">
        <v>2</v>
      </c>
      <c r="F85">
        <v>2</v>
      </c>
    </row>
    <row r="86" ht="12.75">
      <c r="B86">
        <v>1</v>
      </c>
    </row>
    <row r="87" spans="2:7" ht="12.75">
      <c r="B87">
        <v>4644</v>
      </c>
      <c r="C87">
        <v>4138</v>
      </c>
      <c r="D87">
        <v>3657</v>
      </c>
      <c r="E87">
        <v>3192</v>
      </c>
      <c r="F87">
        <v>2709</v>
      </c>
      <c r="G87">
        <v>2231</v>
      </c>
    </row>
    <row r="88" spans="2:8" ht="12.75">
      <c r="B88">
        <v>1034</v>
      </c>
      <c r="C88">
        <v>897</v>
      </c>
      <c r="D88">
        <v>814</v>
      </c>
      <c r="E88">
        <v>711</v>
      </c>
      <c r="F88">
        <v>608</v>
      </c>
      <c r="G88">
        <v>517</v>
      </c>
      <c r="H88">
        <v>414</v>
      </c>
    </row>
    <row r="89" spans="2:10" ht="12.75">
      <c r="B89">
        <v>20</v>
      </c>
      <c r="C89">
        <v>17</v>
      </c>
      <c r="D89">
        <v>15</v>
      </c>
      <c r="E89">
        <v>9</v>
      </c>
      <c r="F89">
        <v>7</v>
      </c>
      <c r="G89">
        <v>6</v>
      </c>
      <c r="H89">
        <v>4</v>
      </c>
      <c r="I89">
        <v>2</v>
      </c>
      <c r="J89">
        <v>1</v>
      </c>
    </row>
    <row r="90" spans="2:5" ht="12.75">
      <c r="B90">
        <v>4748</v>
      </c>
      <c r="C90">
        <v>4272</v>
      </c>
      <c r="D90">
        <v>3792</v>
      </c>
      <c r="E90">
        <v>3311</v>
      </c>
    </row>
    <row r="91" spans="2:8" ht="12.75">
      <c r="B91">
        <v>41</v>
      </c>
      <c r="C91">
        <v>29</v>
      </c>
      <c r="D91">
        <v>25</v>
      </c>
      <c r="E91">
        <v>19</v>
      </c>
      <c r="F91">
        <v>14</v>
      </c>
      <c r="G91">
        <v>12</v>
      </c>
      <c r="H91">
        <v>12</v>
      </c>
    </row>
    <row r="92" spans="2:8" ht="12.75">
      <c r="B92">
        <v>63</v>
      </c>
      <c r="C92">
        <v>45</v>
      </c>
      <c r="D92">
        <v>39</v>
      </c>
      <c r="E92">
        <v>31</v>
      </c>
      <c r="F92">
        <v>25</v>
      </c>
      <c r="G92">
        <v>23</v>
      </c>
      <c r="H92">
        <v>21</v>
      </c>
    </row>
    <row r="94" spans="2:6" ht="12.75">
      <c r="B94">
        <v>958</v>
      </c>
      <c r="C94">
        <v>847</v>
      </c>
      <c r="D94">
        <v>746</v>
      </c>
      <c r="E94">
        <v>644</v>
      </c>
      <c r="F94">
        <v>542</v>
      </c>
    </row>
    <row r="95" spans="2:3" ht="12.75">
      <c r="B95">
        <v>9</v>
      </c>
      <c r="C95">
        <v>7</v>
      </c>
    </row>
    <row r="100" spans="2:3" ht="12.75">
      <c r="B100">
        <v>98</v>
      </c>
      <c r="C100">
        <v>88</v>
      </c>
    </row>
    <row r="101" spans="2:7" ht="12.75">
      <c r="B101">
        <v>539</v>
      </c>
      <c r="C101">
        <v>417</v>
      </c>
      <c r="D101">
        <v>298</v>
      </c>
      <c r="E101">
        <v>227</v>
      </c>
      <c r="F101">
        <v>177</v>
      </c>
      <c r="G101">
        <v>141</v>
      </c>
    </row>
    <row r="102" spans="2:7" ht="12.75">
      <c r="B102">
        <v>226</v>
      </c>
      <c r="C102">
        <v>190</v>
      </c>
      <c r="D102">
        <v>131</v>
      </c>
      <c r="E102">
        <v>90</v>
      </c>
      <c r="F102">
        <v>67</v>
      </c>
      <c r="G102">
        <v>56</v>
      </c>
    </row>
    <row r="103" spans="2:3" ht="12.75">
      <c r="B103">
        <v>159</v>
      </c>
      <c r="C103">
        <v>138</v>
      </c>
    </row>
    <row r="105" spans="2:7" ht="12.75">
      <c r="B105">
        <v>325</v>
      </c>
      <c r="C105">
        <v>302</v>
      </c>
      <c r="D105">
        <v>272</v>
      </c>
      <c r="E105">
        <v>231</v>
      </c>
      <c r="F105">
        <v>201</v>
      </c>
      <c r="G105">
        <v>171</v>
      </c>
    </row>
    <row r="106" spans="2:3" ht="12.75">
      <c r="B106">
        <v>134</v>
      </c>
      <c r="C106">
        <v>112</v>
      </c>
    </row>
    <row r="108" spans="2:3" ht="12.75">
      <c r="B108">
        <v>323</v>
      </c>
      <c r="C108">
        <v>302</v>
      </c>
    </row>
    <row r="109" spans="2:7" ht="12.75">
      <c r="B109">
        <v>86</v>
      </c>
      <c r="C109">
        <v>77</v>
      </c>
      <c r="D109">
        <v>62</v>
      </c>
      <c r="E109">
        <v>56</v>
      </c>
      <c r="F109">
        <v>37</v>
      </c>
      <c r="G109">
        <v>32</v>
      </c>
    </row>
    <row r="110" spans="2:10" ht="12.75">
      <c r="B110">
        <v>24</v>
      </c>
      <c r="C110">
        <v>23</v>
      </c>
      <c r="D110">
        <v>16</v>
      </c>
      <c r="E110">
        <v>16</v>
      </c>
      <c r="F110">
        <v>7</v>
      </c>
      <c r="G110">
        <v>4</v>
      </c>
      <c r="H110">
        <v>2</v>
      </c>
      <c r="I110">
        <v>2</v>
      </c>
      <c r="J110">
        <v>2</v>
      </c>
    </row>
    <row r="112" spans="2:11" ht="12.75">
      <c r="B112">
        <v>4564</v>
      </c>
      <c r="C112">
        <v>4125</v>
      </c>
      <c r="D112">
        <v>3655</v>
      </c>
      <c r="E112">
        <v>3173</v>
      </c>
      <c r="F112">
        <v>2742</v>
      </c>
      <c r="G112">
        <v>2264</v>
      </c>
      <c r="H112">
        <v>1815</v>
      </c>
      <c r="I112">
        <v>1367</v>
      </c>
      <c r="J112">
        <v>897</v>
      </c>
      <c r="K112">
        <v>442</v>
      </c>
    </row>
    <row r="113" spans="2:10" ht="12.75">
      <c r="B113">
        <v>880</v>
      </c>
      <c r="C113">
        <v>777</v>
      </c>
      <c r="D113">
        <v>673</v>
      </c>
      <c r="E113">
        <v>563</v>
      </c>
      <c r="F113">
        <v>479</v>
      </c>
      <c r="G113">
        <v>392</v>
      </c>
      <c r="H113">
        <v>294</v>
      </c>
      <c r="I113">
        <v>229</v>
      </c>
      <c r="J113">
        <v>152</v>
      </c>
    </row>
    <row r="114" spans="2:5" ht="12.75">
      <c r="B114">
        <v>387</v>
      </c>
      <c r="C114">
        <v>343</v>
      </c>
      <c r="D114">
        <v>300</v>
      </c>
      <c r="E114">
        <v>259</v>
      </c>
    </row>
    <row r="116" spans="2:3" ht="12.75">
      <c r="B116">
        <v>645</v>
      </c>
      <c r="C116">
        <v>572</v>
      </c>
    </row>
    <row r="118" spans="2:3" ht="12.75">
      <c r="B118">
        <v>616</v>
      </c>
      <c r="C118">
        <v>548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B1:L114"/>
  <sheetViews>
    <sheetView zoomScalePageLayoutView="0" workbookViewId="0" topLeftCell="A1">
      <selection activeCell="B1" sqref="B1:L11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3" ht="12.75">
      <c r="B2">
        <v>30</v>
      </c>
      <c r="C2">
        <v>24</v>
      </c>
    </row>
    <row r="5" spans="2:5" ht="12.75">
      <c r="B5">
        <v>191</v>
      </c>
      <c r="C5">
        <v>171</v>
      </c>
      <c r="D5">
        <v>148</v>
      </c>
      <c r="E5">
        <v>128</v>
      </c>
    </row>
    <row r="7" spans="2:6" ht="12.75">
      <c r="B7">
        <v>275</v>
      </c>
      <c r="C7">
        <v>256</v>
      </c>
      <c r="D7">
        <v>225</v>
      </c>
      <c r="E7">
        <v>208</v>
      </c>
      <c r="F7">
        <v>181</v>
      </c>
    </row>
    <row r="8" spans="2:5" ht="12.75">
      <c r="B8">
        <v>101</v>
      </c>
      <c r="C8">
        <v>80</v>
      </c>
      <c r="D8">
        <v>74</v>
      </c>
      <c r="E8">
        <v>62</v>
      </c>
    </row>
    <row r="11" spans="2:10" ht="12.75">
      <c r="B11">
        <v>146</v>
      </c>
      <c r="C11">
        <v>128</v>
      </c>
      <c r="D11">
        <v>116</v>
      </c>
      <c r="E11">
        <v>98</v>
      </c>
      <c r="F11">
        <v>80</v>
      </c>
      <c r="G11">
        <v>236</v>
      </c>
      <c r="H11">
        <v>183</v>
      </c>
      <c r="I11">
        <v>142</v>
      </c>
      <c r="J11">
        <v>94</v>
      </c>
    </row>
    <row r="17" spans="2:4" ht="12.75">
      <c r="B17">
        <v>251</v>
      </c>
      <c r="C17">
        <v>224</v>
      </c>
      <c r="D17">
        <v>201</v>
      </c>
    </row>
    <row r="23" spans="2:5" ht="12.75">
      <c r="B23">
        <v>61</v>
      </c>
      <c r="C23">
        <v>51</v>
      </c>
      <c r="D23">
        <v>47</v>
      </c>
      <c r="E23">
        <v>38</v>
      </c>
    </row>
    <row r="24" spans="2:9" ht="12.75">
      <c r="B24">
        <v>192</v>
      </c>
      <c r="C24">
        <v>162</v>
      </c>
      <c r="D24">
        <v>124</v>
      </c>
      <c r="E24">
        <v>102</v>
      </c>
      <c r="F24">
        <v>93</v>
      </c>
      <c r="G24">
        <v>79</v>
      </c>
      <c r="H24">
        <v>66</v>
      </c>
      <c r="I24">
        <v>51</v>
      </c>
    </row>
    <row r="27" spans="2:6" ht="12.75">
      <c r="B27">
        <v>231</v>
      </c>
      <c r="C27">
        <v>170</v>
      </c>
      <c r="D27">
        <v>157</v>
      </c>
      <c r="E27">
        <v>356</v>
      </c>
      <c r="F27">
        <v>313</v>
      </c>
    </row>
    <row r="48" spans="2:11" ht="12.75">
      <c r="B48">
        <v>283</v>
      </c>
      <c r="C48">
        <v>260</v>
      </c>
      <c r="D48">
        <v>237</v>
      </c>
      <c r="E48">
        <v>197</v>
      </c>
      <c r="F48">
        <v>217</v>
      </c>
      <c r="G48">
        <v>184</v>
      </c>
      <c r="H48">
        <v>172</v>
      </c>
      <c r="I48">
        <v>117</v>
      </c>
      <c r="J48">
        <v>68</v>
      </c>
      <c r="K48">
        <v>29</v>
      </c>
    </row>
    <row r="55" spans="2:10" ht="12.75">
      <c r="B55">
        <v>224</v>
      </c>
      <c r="C55">
        <v>941</v>
      </c>
      <c r="D55">
        <v>826</v>
      </c>
      <c r="E55">
        <v>713</v>
      </c>
      <c r="F55">
        <v>593</v>
      </c>
      <c r="G55">
        <v>495</v>
      </c>
      <c r="H55">
        <v>410</v>
      </c>
      <c r="I55">
        <v>312</v>
      </c>
      <c r="J55">
        <v>206</v>
      </c>
    </row>
    <row r="61" spans="2:9" ht="12.75">
      <c r="B61">
        <v>6</v>
      </c>
      <c r="C61">
        <v>6</v>
      </c>
      <c r="D61">
        <v>6</v>
      </c>
      <c r="E61">
        <v>5</v>
      </c>
      <c r="F61">
        <v>5</v>
      </c>
      <c r="G61">
        <v>5</v>
      </c>
      <c r="H61">
        <v>3</v>
      </c>
      <c r="I61">
        <v>2</v>
      </c>
    </row>
    <row r="63" ht="12.75">
      <c r="B63">
        <v>55</v>
      </c>
    </row>
    <row r="64" spans="2:11" ht="12.75">
      <c r="B64">
        <v>163</v>
      </c>
      <c r="C64">
        <v>145</v>
      </c>
      <c r="D64">
        <v>131</v>
      </c>
      <c r="E64">
        <v>110</v>
      </c>
      <c r="F64">
        <v>88</v>
      </c>
      <c r="G64">
        <v>73</v>
      </c>
      <c r="H64">
        <v>53</v>
      </c>
      <c r="I64">
        <v>37</v>
      </c>
      <c r="J64">
        <v>23</v>
      </c>
      <c r="K64">
        <v>13</v>
      </c>
    </row>
    <row r="65" spans="2:10" ht="12.75">
      <c r="B65">
        <v>77</v>
      </c>
      <c r="C65">
        <v>63</v>
      </c>
      <c r="D65">
        <v>50</v>
      </c>
      <c r="E65">
        <v>39</v>
      </c>
      <c r="F65">
        <v>31</v>
      </c>
      <c r="G65">
        <v>27</v>
      </c>
      <c r="H65">
        <v>19</v>
      </c>
      <c r="I65">
        <v>17</v>
      </c>
      <c r="J65">
        <v>12</v>
      </c>
    </row>
    <row r="66" ht="12.75">
      <c r="B66">
        <v>1000</v>
      </c>
    </row>
    <row r="67" spans="2:7" ht="12.75">
      <c r="B67">
        <v>66</v>
      </c>
      <c r="C67">
        <v>92</v>
      </c>
      <c r="D67">
        <v>81</v>
      </c>
      <c r="E67">
        <v>70</v>
      </c>
      <c r="F67">
        <v>53</v>
      </c>
      <c r="G67">
        <v>439</v>
      </c>
    </row>
    <row r="73" ht="12.75">
      <c r="B73">
        <v>103</v>
      </c>
    </row>
    <row r="74" ht="12.75">
      <c r="B74">
        <v>3190</v>
      </c>
    </row>
    <row r="75" spans="2:9" ht="12.75">
      <c r="B75">
        <v>440</v>
      </c>
      <c r="C75">
        <v>404</v>
      </c>
      <c r="D75">
        <v>3536</v>
      </c>
      <c r="E75">
        <v>3117</v>
      </c>
      <c r="F75">
        <v>2639</v>
      </c>
      <c r="G75">
        <v>2186</v>
      </c>
      <c r="H75">
        <v>1749</v>
      </c>
      <c r="I75">
        <v>1295</v>
      </c>
    </row>
    <row r="78" spans="2:4" ht="12.75">
      <c r="B78">
        <v>116</v>
      </c>
      <c r="C78">
        <v>99</v>
      </c>
      <c r="D78">
        <v>87</v>
      </c>
    </row>
    <row r="79" spans="2:9" ht="12.75">
      <c r="B79">
        <v>1933</v>
      </c>
      <c r="C79">
        <v>1732</v>
      </c>
      <c r="D79">
        <v>1521</v>
      </c>
      <c r="E79">
        <v>1312</v>
      </c>
      <c r="F79">
        <v>1136</v>
      </c>
      <c r="G79">
        <v>936</v>
      </c>
      <c r="H79">
        <v>731</v>
      </c>
      <c r="I79">
        <v>556</v>
      </c>
    </row>
    <row r="82" ht="12.75">
      <c r="B82">
        <v>451</v>
      </c>
    </row>
    <row r="84" spans="2:7" ht="12.75">
      <c r="B84">
        <v>292</v>
      </c>
      <c r="C84">
        <v>247</v>
      </c>
      <c r="D84">
        <v>189</v>
      </c>
      <c r="E84">
        <v>162</v>
      </c>
      <c r="F84">
        <v>134</v>
      </c>
      <c r="G84">
        <v>108</v>
      </c>
    </row>
    <row r="85" spans="2:6" ht="12.75">
      <c r="B85">
        <v>2</v>
      </c>
      <c r="C85">
        <v>2</v>
      </c>
      <c r="D85">
        <v>2</v>
      </c>
      <c r="E85">
        <v>2</v>
      </c>
      <c r="F85">
        <v>2</v>
      </c>
    </row>
    <row r="86" ht="12.75">
      <c r="B86">
        <v>1</v>
      </c>
    </row>
    <row r="87" spans="2:7" ht="12.75">
      <c r="B87">
        <v>4644</v>
      </c>
      <c r="C87">
        <v>4138</v>
      </c>
      <c r="D87">
        <v>3657</v>
      </c>
      <c r="E87">
        <v>3192</v>
      </c>
      <c r="F87">
        <v>2709</v>
      </c>
      <c r="G87">
        <v>2231</v>
      </c>
    </row>
    <row r="88" spans="2:8" ht="12.75">
      <c r="B88">
        <v>1034</v>
      </c>
      <c r="C88">
        <v>897</v>
      </c>
      <c r="D88">
        <v>814</v>
      </c>
      <c r="E88">
        <v>711</v>
      </c>
      <c r="F88">
        <v>608</v>
      </c>
      <c r="G88">
        <v>517</v>
      </c>
      <c r="H88">
        <v>414</v>
      </c>
    </row>
    <row r="89" spans="2:10" ht="12.75">
      <c r="B89">
        <v>20</v>
      </c>
      <c r="C89">
        <v>17</v>
      </c>
      <c r="D89">
        <v>15</v>
      </c>
      <c r="E89">
        <v>9</v>
      </c>
      <c r="F89">
        <v>7</v>
      </c>
      <c r="G89">
        <v>6</v>
      </c>
      <c r="H89">
        <v>4</v>
      </c>
      <c r="I89">
        <v>2</v>
      </c>
      <c r="J89">
        <v>1</v>
      </c>
    </row>
    <row r="90" spans="2:5" ht="12.75">
      <c r="B90">
        <v>4748</v>
      </c>
      <c r="C90">
        <v>4272</v>
      </c>
      <c r="D90">
        <v>3792</v>
      </c>
      <c r="E90">
        <v>3311</v>
      </c>
    </row>
    <row r="91" spans="2:8" ht="12.75">
      <c r="B91">
        <v>41</v>
      </c>
      <c r="C91">
        <v>29</v>
      </c>
      <c r="D91">
        <v>25</v>
      </c>
      <c r="E91">
        <v>19</v>
      </c>
      <c r="F91">
        <v>14</v>
      </c>
      <c r="G91">
        <v>12</v>
      </c>
      <c r="H91">
        <v>12</v>
      </c>
    </row>
    <row r="94" spans="2:6" ht="12.75">
      <c r="B94">
        <v>958</v>
      </c>
      <c r="C94">
        <v>847</v>
      </c>
      <c r="D94">
        <v>746</v>
      </c>
      <c r="E94">
        <v>644</v>
      </c>
      <c r="F94">
        <v>542</v>
      </c>
    </row>
    <row r="95" spans="2:3" ht="12.75">
      <c r="B95">
        <v>9</v>
      </c>
      <c r="C95">
        <v>7</v>
      </c>
    </row>
    <row r="100" spans="2:7" ht="12.75">
      <c r="B100">
        <v>98</v>
      </c>
      <c r="C100">
        <v>88</v>
      </c>
      <c r="D100">
        <v>131</v>
      </c>
      <c r="E100">
        <v>90</v>
      </c>
      <c r="F100">
        <v>67</v>
      </c>
      <c r="G100">
        <v>56</v>
      </c>
    </row>
    <row r="104" spans="2:7" ht="12.75">
      <c r="B104">
        <v>325</v>
      </c>
      <c r="C104">
        <v>302</v>
      </c>
      <c r="D104">
        <v>272</v>
      </c>
      <c r="E104">
        <v>231</v>
      </c>
      <c r="F104">
        <v>201</v>
      </c>
      <c r="G104">
        <v>171</v>
      </c>
    </row>
    <row r="106" spans="2:3" ht="12.75">
      <c r="B106">
        <v>134</v>
      </c>
      <c r="C106">
        <v>112</v>
      </c>
    </row>
    <row r="107" spans="2:3" ht="12.75">
      <c r="B107">
        <v>323</v>
      </c>
      <c r="C107">
        <v>302</v>
      </c>
    </row>
    <row r="109" spans="2:11" ht="12.75">
      <c r="B109">
        <v>24</v>
      </c>
      <c r="C109">
        <v>23</v>
      </c>
      <c r="D109">
        <v>16</v>
      </c>
      <c r="E109">
        <v>16</v>
      </c>
      <c r="F109">
        <v>7</v>
      </c>
      <c r="G109">
        <v>4</v>
      </c>
      <c r="H109">
        <v>2</v>
      </c>
      <c r="I109">
        <v>2</v>
      </c>
      <c r="J109">
        <v>2</v>
      </c>
      <c r="K109">
        <v>442</v>
      </c>
    </row>
    <row r="114" spans="2:5" ht="12.75">
      <c r="B114">
        <v>387</v>
      </c>
      <c r="C114">
        <v>343</v>
      </c>
      <c r="D114">
        <v>300</v>
      </c>
      <c r="E114">
        <v>259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10"/>
  </sheetPr>
  <dimension ref="B1:L118"/>
  <sheetViews>
    <sheetView zoomScalePageLayoutView="0" workbookViewId="0" topLeftCell="A1">
      <selection activeCell="B1" sqref="B1:L118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6" ht="12.75">
      <c r="B2">
        <v>121</v>
      </c>
      <c r="C2">
        <v>117</v>
      </c>
      <c r="D2">
        <v>107</v>
      </c>
      <c r="E2">
        <v>82</v>
      </c>
      <c r="F2">
        <v>64</v>
      </c>
    </row>
    <row r="3" spans="2:4" ht="12.75">
      <c r="B3">
        <v>30</v>
      </c>
      <c r="C3">
        <v>28</v>
      </c>
      <c r="D3">
        <v>24</v>
      </c>
    </row>
    <row r="4" spans="2:7" ht="12.75">
      <c r="B4">
        <v>332</v>
      </c>
      <c r="C4">
        <v>322</v>
      </c>
      <c r="D4">
        <v>297</v>
      </c>
      <c r="E4">
        <v>246</v>
      </c>
      <c r="F4">
        <v>204</v>
      </c>
      <c r="G4">
        <v>181</v>
      </c>
    </row>
    <row r="5" spans="2:7" ht="12.75">
      <c r="B5">
        <v>191</v>
      </c>
      <c r="C5">
        <v>182</v>
      </c>
      <c r="D5">
        <v>167</v>
      </c>
      <c r="E5">
        <v>136</v>
      </c>
      <c r="F5">
        <v>113</v>
      </c>
      <c r="G5">
        <v>100</v>
      </c>
    </row>
    <row r="7" spans="2:11" ht="12.75">
      <c r="B7">
        <v>275</v>
      </c>
      <c r="C7">
        <v>269</v>
      </c>
      <c r="D7">
        <v>248</v>
      </c>
      <c r="E7">
        <v>231</v>
      </c>
      <c r="F7">
        <v>202</v>
      </c>
      <c r="G7">
        <v>182</v>
      </c>
      <c r="H7">
        <v>142</v>
      </c>
      <c r="I7">
        <v>100</v>
      </c>
      <c r="J7">
        <v>70</v>
      </c>
      <c r="K7">
        <v>31</v>
      </c>
    </row>
    <row r="8" spans="2:7" ht="12.75">
      <c r="B8">
        <v>222</v>
      </c>
      <c r="C8">
        <v>201</v>
      </c>
      <c r="D8">
        <v>175</v>
      </c>
      <c r="E8">
        <v>151</v>
      </c>
      <c r="F8">
        <v>133</v>
      </c>
      <c r="G8">
        <v>113</v>
      </c>
    </row>
    <row r="10" spans="2:3" ht="12.75">
      <c r="B10">
        <v>101</v>
      </c>
      <c r="C10">
        <v>91</v>
      </c>
    </row>
    <row r="11" spans="2:3" ht="12.75">
      <c r="B11">
        <v>542</v>
      </c>
      <c r="C11">
        <v>514</v>
      </c>
    </row>
    <row r="12" spans="2:4" ht="12.75">
      <c r="B12">
        <v>465</v>
      </c>
      <c r="C12">
        <v>442</v>
      </c>
      <c r="D12">
        <v>403</v>
      </c>
    </row>
    <row r="13" spans="2:4" ht="12.75">
      <c r="B13">
        <v>738</v>
      </c>
      <c r="C13">
        <v>688</v>
      </c>
      <c r="D13">
        <v>619</v>
      </c>
    </row>
    <row r="14" spans="2:4" ht="12.75">
      <c r="B14">
        <v>146</v>
      </c>
      <c r="C14">
        <v>140</v>
      </c>
      <c r="D14">
        <v>125</v>
      </c>
    </row>
    <row r="17" spans="2:3" ht="12.75">
      <c r="B17">
        <v>820</v>
      </c>
      <c r="C17">
        <v>766</v>
      </c>
    </row>
    <row r="18" spans="2:4" ht="12.75">
      <c r="B18">
        <v>1382</v>
      </c>
      <c r="C18">
        <v>1278</v>
      </c>
      <c r="D18">
        <v>1143</v>
      </c>
    </row>
    <row r="20" spans="2:5" ht="12.75">
      <c r="B20">
        <v>251</v>
      </c>
      <c r="C20">
        <v>228</v>
      </c>
      <c r="D20">
        <v>198</v>
      </c>
      <c r="E20">
        <v>170</v>
      </c>
    </row>
    <row r="23" spans="2:3" ht="12.75">
      <c r="B23">
        <v>61</v>
      </c>
      <c r="C23">
        <v>39</v>
      </c>
    </row>
    <row r="24" spans="2:3" ht="12.75">
      <c r="B24">
        <v>342</v>
      </c>
      <c r="C24">
        <v>314</v>
      </c>
    </row>
    <row r="25" spans="2:10" ht="12.75">
      <c r="B25">
        <v>426</v>
      </c>
      <c r="C25">
        <v>392</v>
      </c>
      <c r="D25">
        <v>350</v>
      </c>
      <c r="E25">
        <v>310</v>
      </c>
      <c r="F25">
        <v>281</v>
      </c>
      <c r="G25">
        <v>212</v>
      </c>
      <c r="H25">
        <v>166</v>
      </c>
      <c r="I25">
        <v>126</v>
      </c>
      <c r="J25">
        <v>86</v>
      </c>
    </row>
    <row r="26" spans="2:10" ht="12.75">
      <c r="B26">
        <v>192</v>
      </c>
      <c r="C26">
        <v>178</v>
      </c>
      <c r="D26">
        <v>157</v>
      </c>
      <c r="E26">
        <v>156</v>
      </c>
      <c r="F26">
        <v>146</v>
      </c>
      <c r="G26">
        <v>114</v>
      </c>
      <c r="H26">
        <v>87</v>
      </c>
      <c r="I26">
        <v>66</v>
      </c>
      <c r="J26">
        <v>47</v>
      </c>
    </row>
    <row r="30" spans="2:9" ht="12.75">
      <c r="B30">
        <v>549</v>
      </c>
      <c r="C30">
        <v>500</v>
      </c>
      <c r="D30">
        <v>468</v>
      </c>
      <c r="E30">
        <v>414</v>
      </c>
      <c r="F30">
        <v>333</v>
      </c>
      <c r="G30">
        <v>258</v>
      </c>
      <c r="H30">
        <v>175</v>
      </c>
      <c r="I30">
        <v>131</v>
      </c>
    </row>
    <row r="34" spans="2:7" ht="12.75">
      <c r="B34">
        <v>251</v>
      </c>
      <c r="C34">
        <v>235</v>
      </c>
      <c r="D34">
        <v>222</v>
      </c>
      <c r="E34">
        <v>195</v>
      </c>
      <c r="F34">
        <v>153</v>
      </c>
      <c r="G34">
        <v>112</v>
      </c>
    </row>
    <row r="35" spans="2:10" ht="12.75">
      <c r="B35">
        <v>231</v>
      </c>
      <c r="C35">
        <v>218</v>
      </c>
      <c r="D35">
        <v>208</v>
      </c>
      <c r="E35">
        <v>182</v>
      </c>
      <c r="F35">
        <v>141</v>
      </c>
      <c r="G35">
        <v>103</v>
      </c>
      <c r="H35">
        <v>61</v>
      </c>
      <c r="I35">
        <v>41</v>
      </c>
      <c r="J35">
        <v>29</v>
      </c>
    </row>
    <row r="48" spans="2:8" ht="12.75">
      <c r="B48">
        <v>283</v>
      </c>
      <c r="C48">
        <v>257</v>
      </c>
      <c r="D48">
        <v>234</v>
      </c>
      <c r="E48">
        <v>206</v>
      </c>
      <c r="F48">
        <v>189</v>
      </c>
      <c r="G48">
        <v>153</v>
      </c>
      <c r="H48">
        <v>126</v>
      </c>
    </row>
    <row r="49" spans="2:10" ht="12.75">
      <c r="B49">
        <v>3376</v>
      </c>
      <c r="C49">
        <v>3069</v>
      </c>
      <c r="D49">
        <v>2695</v>
      </c>
      <c r="E49">
        <v>2350</v>
      </c>
      <c r="F49">
        <v>2009</v>
      </c>
      <c r="G49">
        <v>1684</v>
      </c>
      <c r="H49">
        <v>1349</v>
      </c>
      <c r="I49">
        <v>995</v>
      </c>
      <c r="J49">
        <v>647</v>
      </c>
    </row>
    <row r="50" spans="2:10" ht="12.75">
      <c r="B50">
        <v>373</v>
      </c>
      <c r="C50">
        <v>347</v>
      </c>
      <c r="D50">
        <v>314</v>
      </c>
      <c r="E50">
        <v>281</v>
      </c>
      <c r="F50">
        <v>253</v>
      </c>
      <c r="G50">
        <v>202</v>
      </c>
      <c r="H50">
        <v>167</v>
      </c>
      <c r="I50">
        <v>126</v>
      </c>
      <c r="J50">
        <v>80</v>
      </c>
    </row>
    <row r="51" spans="2:10" ht="12.75">
      <c r="B51">
        <v>485</v>
      </c>
      <c r="C51">
        <v>447</v>
      </c>
      <c r="D51">
        <v>405</v>
      </c>
      <c r="E51">
        <v>358</v>
      </c>
      <c r="F51">
        <v>318</v>
      </c>
      <c r="G51">
        <v>258</v>
      </c>
      <c r="H51">
        <v>211</v>
      </c>
      <c r="I51">
        <v>162</v>
      </c>
      <c r="J51">
        <v>100</v>
      </c>
    </row>
    <row r="52" spans="2:10" ht="12.75">
      <c r="B52">
        <v>573</v>
      </c>
      <c r="C52">
        <v>529</v>
      </c>
      <c r="D52">
        <v>479</v>
      </c>
      <c r="E52">
        <v>422</v>
      </c>
      <c r="F52">
        <v>371</v>
      </c>
      <c r="G52">
        <v>299</v>
      </c>
      <c r="H52">
        <v>246</v>
      </c>
      <c r="I52">
        <v>190</v>
      </c>
      <c r="J52">
        <v>119</v>
      </c>
    </row>
    <row r="53" spans="2:7" ht="12.75">
      <c r="B53">
        <v>380</v>
      </c>
      <c r="C53">
        <v>353</v>
      </c>
      <c r="D53">
        <v>319</v>
      </c>
      <c r="E53">
        <v>286</v>
      </c>
      <c r="F53">
        <v>257</v>
      </c>
      <c r="G53">
        <v>206</v>
      </c>
    </row>
    <row r="54" spans="2:4" ht="12.75">
      <c r="B54">
        <v>462</v>
      </c>
      <c r="C54">
        <v>426</v>
      </c>
      <c r="D54">
        <v>385</v>
      </c>
    </row>
    <row r="55" spans="2:11" ht="12.75">
      <c r="B55">
        <v>224</v>
      </c>
      <c r="C55">
        <v>159</v>
      </c>
      <c r="D55">
        <v>140</v>
      </c>
      <c r="E55">
        <v>118</v>
      </c>
      <c r="F55">
        <v>86</v>
      </c>
      <c r="G55">
        <v>72</v>
      </c>
      <c r="H55">
        <v>59</v>
      </c>
      <c r="I55">
        <v>49</v>
      </c>
      <c r="J55">
        <v>38</v>
      </c>
      <c r="K55">
        <v>15</v>
      </c>
    </row>
    <row r="59" ht="12.75">
      <c r="B59">
        <v>1059</v>
      </c>
    </row>
    <row r="61" spans="2:8" ht="12.75">
      <c r="B61">
        <v>190</v>
      </c>
      <c r="C61">
        <v>181</v>
      </c>
      <c r="D61">
        <v>157</v>
      </c>
      <c r="E61">
        <v>141</v>
      </c>
      <c r="F61">
        <v>121</v>
      </c>
      <c r="G61">
        <v>93</v>
      </c>
      <c r="H61">
        <v>80</v>
      </c>
    </row>
    <row r="62" spans="2:7" ht="12.75">
      <c r="B62">
        <v>6</v>
      </c>
      <c r="C62">
        <v>6</v>
      </c>
      <c r="D62">
        <v>6</v>
      </c>
      <c r="E62">
        <v>6</v>
      </c>
      <c r="F62">
        <v>5</v>
      </c>
      <c r="G62">
        <v>4</v>
      </c>
    </row>
    <row r="63" spans="2:6" ht="12.75">
      <c r="B63">
        <v>55</v>
      </c>
      <c r="C63">
        <v>36</v>
      </c>
      <c r="D63">
        <v>30</v>
      </c>
      <c r="E63">
        <v>28</v>
      </c>
      <c r="F63">
        <v>23</v>
      </c>
    </row>
    <row r="64" spans="2:8" ht="12.75">
      <c r="B64">
        <v>163</v>
      </c>
      <c r="C64">
        <v>161</v>
      </c>
      <c r="D64">
        <v>148</v>
      </c>
      <c r="E64">
        <v>137</v>
      </c>
      <c r="F64">
        <v>116</v>
      </c>
      <c r="G64">
        <v>95</v>
      </c>
      <c r="H64">
        <v>67</v>
      </c>
    </row>
    <row r="65" spans="2:11" ht="12.75">
      <c r="B65">
        <v>77</v>
      </c>
      <c r="C65">
        <v>77</v>
      </c>
      <c r="D65">
        <v>76</v>
      </c>
      <c r="E65">
        <v>74</v>
      </c>
      <c r="F65">
        <v>69</v>
      </c>
      <c r="G65">
        <v>47</v>
      </c>
      <c r="H65">
        <v>40</v>
      </c>
      <c r="I65">
        <v>21</v>
      </c>
      <c r="J65">
        <v>18</v>
      </c>
      <c r="K65">
        <v>16</v>
      </c>
    </row>
    <row r="66" spans="2:4" ht="12.75">
      <c r="B66">
        <v>1000</v>
      </c>
      <c r="C66">
        <v>954</v>
      </c>
      <c r="D66">
        <v>870</v>
      </c>
    </row>
    <row r="67" spans="2:6" ht="12.75">
      <c r="B67">
        <v>66</v>
      </c>
      <c r="C67">
        <v>63</v>
      </c>
      <c r="D67">
        <v>58</v>
      </c>
      <c r="E67">
        <v>54</v>
      </c>
      <c r="F67">
        <v>51</v>
      </c>
    </row>
    <row r="68" spans="2:7" ht="12.75">
      <c r="B68">
        <v>416</v>
      </c>
      <c r="C68">
        <v>408</v>
      </c>
      <c r="D68">
        <v>371</v>
      </c>
      <c r="E68">
        <v>320</v>
      </c>
      <c r="F68">
        <v>278</v>
      </c>
      <c r="G68">
        <v>213</v>
      </c>
    </row>
    <row r="69" spans="2:6" ht="12.75">
      <c r="B69">
        <v>394</v>
      </c>
      <c r="C69">
        <v>387</v>
      </c>
      <c r="D69">
        <v>351</v>
      </c>
      <c r="E69">
        <v>303</v>
      </c>
      <c r="F69">
        <v>265</v>
      </c>
    </row>
    <row r="70" spans="2:7" ht="12.75">
      <c r="B70">
        <v>161</v>
      </c>
      <c r="C70">
        <v>157</v>
      </c>
      <c r="D70">
        <v>142</v>
      </c>
      <c r="E70">
        <v>128</v>
      </c>
      <c r="F70">
        <v>115</v>
      </c>
      <c r="G70">
        <v>92</v>
      </c>
    </row>
    <row r="71" spans="2:5" ht="12.75">
      <c r="B71">
        <v>940</v>
      </c>
      <c r="C71">
        <v>892</v>
      </c>
      <c r="D71">
        <v>811</v>
      </c>
      <c r="E71">
        <v>695</v>
      </c>
    </row>
    <row r="72" spans="2:8" ht="12.75">
      <c r="B72">
        <v>104</v>
      </c>
      <c r="C72">
        <v>101</v>
      </c>
      <c r="D72">
        <v>93</v>
      </c>
      <c r="E72">
        <v>85</v>
      </c>
      <c r="F72">
        <v>78</v>
      </c>
      <c r="G72">
        <v>62</v>
      </c>
      <c r="H72">
        <v>53</v>
      </c>
    </row>
    <row r="73" spans="2:11" ht="12.75">
      <c r="B73">
        <v>103</v>
      </c>
      <c r="C73">
        <v>94</v>
      </c>
      <c r="D73">
        <v>88</v>
      </c>
      <c r="E73">
        <v>73</v>
      </c>
      <c r="F73">
        <v>66</v>
      </c>
      <c r="G73">
        <v>54</v>
      </c>
      <c r="H73">
        <v>37</v>
      </c>
      <c r="I73">
        <v>26</v>
      </c>
      <c r="J73">
        <v>21</v>
      </c>
      <c r="K73">
        <v>14</v>
      </c>
    </row>
    <row r="74" spans="2:4" ht="12.75">
      <c r="B74">
        <v>3190</v>
      </c>
      <c r="C74">
        <v>2865</v>
      </c>
      <c r="D74">
        <v>2546</v>
      </c>
    </row>
    <row r="75" spans="2:7" ht="12.75">
      <c r="B75">
        <v>440</v>
      </c>
      <c r="C75">
        <v>411</v>
      </c>
      <c r="D75">
        <v>379</v>
      </c>
      <c r="E75">
        <v>326</v>
      </c>
      <c r="F75">
        <v>272</v>
      </c>
      <c r="G75">
        <v>227</v>
      </c>
    </row>
    <row r="76" spans="2:4" ht="12.75">
      <c r="B76">
        <v>4399</v>
      </c>
      <c r="C76">
        <v>3959</v>
      </c>
      <c r="D76">
        <v>3538</v>
      </c>
    </row>
    <row r="78" ht="12.75">
      <c r="B78">
        <v>116</v>
      </c>
    </row>
    <row r="79" spans="2:8" ht="12.75">
      <c r="B79">
        <v>1933</v>
      </c>
      <c r="C79">
        <v>1736</v>
      </c>
      <c r="D79">
        <v>1541</v>
      </c>
      <c r="E79">
        <v>1344</v>
      </c>
      <c r="F79">
        <v>1136</v>
      </c>
      <c r="G79">
        <v>927</v>
      </c>
      <c r="H79">
        <v>713</v>
      </c>
    </row>
    <row r="80" ht="12.75">
      <c r="B80">
        <v>2157</v>
      </c>
    </row>
    <row r="81" spans="2:11" ht="12.75">
      <c r="B81">
        <v>1992</v>
      </c>
      <c r="C81">
        <v>1790</v>
      </c>
      <c r="D81">
        <v>1588</v>
      </c>
      <c r="E81">
        <v>1387</v>
      </c>
      <c r="F81">
        <v>1172</v>
      </c>
      <c r="G81">
        <v>956</v>
      </c>
      <c r="H81">
        <v>737</v>
      </c>
      <c r="I81">
        <v>527</v>
      </c>
      <c r="J81">
        <v>371</v>
      </c>
      <c r="K81">
        <v>187</v>
      </c>
    </row>
    <row r="82" ht="12.75">
      <c r="B82">
        <v>451</v>
      </c>
    </row>
    <row r="84" spans="2:10" ht="12.75">
      <c r="B84">
        <v>292</v>
      </c>
      <c r="C84">
        <v>241</v>
      </c>
      <c r="D84">
        <v>175</v>
      </c>
      <c r="E84">
        <v>129</v>
      </c>
      <c r="F84">
        <v>109</v>
      </c>
      <c r="G84">
        <v>98</v>
      </c>
      <c r="H84">
        <v>73</v>
      </c>
      <c r="I84">
        <v>45</v>
      </c>
      <c r="J84">
        <v>32</v>
      </c>
    </row>
    <row r="85" spans="2:9" ht="12.75">
      <c r="B85">
        <v>2</v>
      </c>
      <c r="C85">
        <v>2</v>
      </c>
      <c r="D85">
        <v>2</v>
      </c>
      <c r="E85">
        <v>2</v>
      </c>
      <c r="F85">
        <v>1</v>
      </c>
      <c r="G85">
        <v>1</v>
      </c>
      <c r="H85">
        <v>1</v>
      </c>
      <c r="I85">
        <v>1</v>
      </c>
    </row>
    <row r="86" spans="2:7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</row>
    <row r="87" spans="2:5" ht="12.75">
      <c r="B87">
        <v>4644</v>
      </c>
      <c r="C87">
        <v>4159</v>
      </c>
      <c r="D87">
        <v>3708</v>
      </c>
      <c r="E87">
        <v>3253</v>
      </c>
    </row>
    <row r="88" spans="2:4" ht="12.75">
      <c r="B88">
        <v>1034</v>
      </c>
      <c r="C88">
        <v>875</v>
      </c>
      <c r="D88">
        <v>752</v>
      </c>
    </row>
    <row r="89" spans="2:11" ht="12.75">
      <c r="B89">
        <v>20</v>
      </c>
      <c r="C89">
        <v>20</v>
      </c>
      <c r="D89">
        <v>19</v>
      </c>
      <c r="E89">
        <v>18</v>
      </c>
      <c r="F89">
        <v>18</v>
      </c>
      <c r="G89">
        <v>17</v>
      </c>
      <c r="H89">
        <v>15</v>
      </c>
      <c r="I89">
        <v>9</v>
      </c>
      <c r="J89">
        <v>7</v>
      </c>
      <c r="K89">
        <v>2</v>
      </c>
    </row>
    <row r="90" spans="2:6" ht="12.75">
      <c r="B90">
        <v>4748</v>
      </c>
      <c r="C90">
        <v>4265</v>
      </c>
      <c r="D90">
        <v>3782</v>
      </c>
      <c r="E90">
        <v>3303</v>
      </c>
      <c r="F90">
        <v>2823</v>
      </c>
    </row>
    <row r="91" spans="2:5" ht="12.75">
      <c r="B91">
        <v>41</v>
      </c>
      <c r="C91">
        <v>36</v>
      </c>
      <c r="D91">
        <v>27</v>
      </c>
      <c r="E91">
        <v>27</v>
      </c>
    </row>
    <row r="92" spans="2:10" ht="12.75">
      <c r="B92">
        <v>63</v>
      </c>
      <c r="C92">
        <v>56</v>
      </c>
      <c r="D92">
        <v>45</v>
      </c>
      <c r="E92">
        <v>45</v>
      </c>
      <c r="F92">
        <v>39</v>
      </c>
      <c r="G92">
        <v>34</v>
      </c>
      <c r="H92">
        <v>29</v>
      </c>
      <c r="I92">
        <v>26</v>
      </c>
      <c r="J92">
        <v>15</v>
      </c>
    </row>
    <row r="94" spans="2:7" ht="12.75">
      <c r="B94">
        <v>958</v>
      </c>
      <c r="C94">
        <v>854</v>
      </c>
      <c r="D94">
        <v>764</v>
      </c>
      <c r="E94">
        <v>685</v>
      </c>
      <c r="F94">
        <v>571</v>
      </c>
      <c r="G94">
        <v>469</v>
      </c>
    </row>
    <row r="95" spans="2:4" ht="12.75">
      <c r="B95">
        <v>9</v>
      </c>
      <c r="C95">
        <v>9</v>
      </c>
      <c r="D95">
        <v>9</v>
      </c>
    </row>
    <row r="100" spans="2:6" ht="12.75">
      <c r="B100">
        <v>98</v>
      </c>
      <c r="C100">
        <v>95</v>
      </c>
      <c r="D100">
        <v>84</v>
      </c>
      <c r="E100">
        <v>77</v>
      </c>
      <c r="F100">
        <v>67</v>
      </c>
    </row>
    <row r="101" spans="2:7" ht="12.75">
      <c r="B101">
        <v>539</v>
      </c>
      <c r="C101">
        <v>516</v>
      </c>
      <c r="D101">
        <v>480</v>
      </c>
      <c r="E101">
        <v>446</v>
      </c>
      <c r="F101">
        <v>352</v>
      </c>
      <c r="G101">
        <v>251</v>
      </c>
    </row>
    <row r="102" spans="2:9" ht="12.75">
      <c r="B102">
        <v>226</v>
      </c>
      <c r="C102">
        <v>217</v>
      </c>
      <c r="D102">
        <v>198</v>
      </c>
      <c r="E102">
        <v>185</v>
      </c>
      <c r="F102">
        <v>145</v>
      </c>
      <c r="G102">
        <v>120</v>
      </c>
      <c r="H102">
        <v>91</v>
      </c>
      <c r="I102">
        <v>61</v>
      </c>
    </row>
    <row r="103" spans="2:4" ht="12.75">
      <c r="B103">
        <v>159</v>
      </c>
      <c r="C103">
        <v>153</v>
      </c>
      <c r="D103">
        <v>139</v>
      </c>
    </row>
    <row r="105" spans="2:6" ht="12.75">
      <c r="B105">
        <v>325</v>
      </c>
      <c r="C105">
        <v>286</v>
      </c>
      <c r="D105">
        <v>242</v>
      </c>
      <c r="E105">
        <v>212</v>
      </c>
      <c r="F105">
        <v>180</v>
      </c>
    </row>
    <row r="106" spans="2:5" ht="12.75">
      <c r="B106">
        <v>134</v>
      </c>
      <c r="C106">
        <v>128</v>
      </c>
      <c r="D106">
        <v>118</v>
      </c>
      <c r="E106">
        <v>112</v>
      </c>
    </row>
    <row r="108" spans="2:7" ht="12.75">
      <c r="B108">
        <v>323</v>
      </c>
      <c r="C108">
        <v>245</v>
      </c>
      <c r="D108">
        <v>205</v>
      </c>
      <c r="E108">
        <v>172</v>
      </c>
      <c r="F108">
        <v>141</v>
      </c>
      <c r="G108">
        <v>110</v>
      </c>
    </row>
    <row r="109" spans="2:11" ht="12.75">
      <c r="B109">
        <v>86</v>
      </c>
      <c r="C109">
        <v>74</v>
      </c>
      <c r="D109">
        <v>70</v>
      </c>
      <c r="E109">
        <v>61</v>
      </c>
      <c r="F109">
        <v>47</v>
      </c>
      <c r="G109">
        <v>42</v>
      </c>
      <c r="H109">
        <v>37</v>
      </c>
      <c r="I109">
        <v>31</v>
      </c>
      <c r="J109">
        <v>17</v>
      </c>
      <c r="K109">
        <v>10</v>
      </c>
    </row>
    <row r="110" spans="2:4" ht="12.75">
      <c r="B110">
        <v>24</v>
      </c>
      <c r="C110">
        <v>15</v>
      </c>
      <c r="D110">
        <v>15</v>
      </c>
    </row>
    <row r="112" spans="2:10" ht="12.75">
      <c r="B112">
        <v>4564</v>
      </c>
      <c r="C112">
        <v>4110</v>
      </c>
      <c r="D112">
        <v>3684</v>
      </c>
      <c r="E112">
        <v>3224</v>
      </c>
      <c r="F112">
        <v>2760</v>
      </c>
      <c r="G112">
        <v>2321</v>
      </c>
      <c r="H112">
        <v>1865</v>
      </c>
      <c r="I112">
        <v>1378</v>
      </c>
      <c r="J112">
        <v>935</v>
      </c>
    </row>
    <row r="113" spans="2:4" ht="12.75">
      <c r="B113">
        <v>880</v>
      </c>
      <c r="C113">
        <v>793</v>
      </c>
      <c r="D113">
        <v>727</v>
      </c>
    </row>
    <row r="114" spans="2:4" ht="12.75">
      <c r="B114">
        <v>387</v>
      </c>
      <c r="C114">
        <v>309</v>
      </c>
      <c r="D114">
        <v>205</v>
      </c>
    </row>
    <row r="116" spans="2:4" ht="12.75">
      <c r="B116">
        <v>645</v>
      </c>
      <c r="C116">
        <v>527</v>
      </c>
      <c r="D116">
        <v>389</v>
      </c>
    </row>
    <row r="118" ht="12.75">
      <c r="B118">
        <v>616</v>
      </c>
    </row>
  </sheetData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10"/>
  </sheetPr>
  <dimension ref="B1:L114"/>
  <sheetViews>
    <sheetView zoomScalePageLayoutView="0" workbookViewId="0" topLeftCell="A1">
      <selection activeCell="B1" sqref="B1:L11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7" ht="12.75">
      <c r="B2">
        <v>30</v>
      </c>
      <c r="C2">
        <v>28</v>
      </c>
      <c r="D2">
        <v>24</v>
      </c>
      <c r="E2">
        <v>82</v>
      </c>
      <c r="F2">
        <v>64</v>
      </c>
      <c r="G2">
        <v>181</v>
      </c>
    </row>
    <row r="5" spans="2:7" ht="12.75">
      <c r="B5">
        <v>191</v>
      </c>
      <c r="C5">
        <v>182</v>
      </c>
      <c r="D5">
        <v>167</v>
      </c>
      <c r="E5">
        <v>136</v>
      </c>
      <c r="F5">
        <v>113</v>
      </c>
      <c r="G5">
        <v>100</v>
      </c>
    </row>
    <row r="7" spans="2:11" ht="12.75">
      <c r="B7">
        <v>275</v>
      </c>
      <c r="C7">
        <v>269</v>
      </c>
      <c r="D7">
        <v>248</v>
      </c>
      <c r="E7">
        <v>231</v>
      </c>
      <c r="F7">
        <v>202</v>
      </c>
      <c r="G7">
        <v>182</v>
      </c>
      <c r="H7">
        <v>142</v>
      </c>
      <c r="I7">
        <v>100</v>
      </c>
      <c r="J7">
        <v>70</v>
      </c>
      <c r="K7">
        <v>31</v>
      </c>
    </row>
    <row r="8" spans="2:7" ht="12.75">
      <c r="B8">
        <v>101</v>
      </c>
      <c r="C8">
        <v>91</v>
      </c>
      <c r="D8">
        <v>175</v>
      </c>
      <c r="E8">
        <v>151</v>
      </c>
      <c r="F8">
        <v>133</v>
      </c>
      <c r="G8">
        <v>113</v>
      </c>
    </row>
    <row r="11" spans="2:4" ht="12.75">
      <c r="B11">
        <v>146</v>
      </c>
      <c r="C11">
        <v>140</v>
      </c>
      <c r="D11">
        <v>125</v>
      </c>
    </row>
    <row r="17" spans="2:5" ht="12.75">
      <c r="B17">
        <v>251</v>
      </c>
      <c r="C17">
        <v>228</v>
      </c>
      <c r="D17">
        <v>198</v>
      </c>
      <c r="E17">
        <v>170</v>
      </c>
    </row>
    <row r="23" spans="2:3" ht="12.75">
      <c r="B23">
        <v>61</v>
      </c>
      <c r="C23">
        <v>39</v>
      </c>
    </row>
    <row r="24" spans="2:10" ht="12.75">
      <c r="B24">
        <v>192</v>
      </c>
      <c r="C24">
        <v>178</v>
      </c>
      <c r="D24">
        <v>157</v>
      </c>
      <c r="E24">
        <v>156</v>
      </c>
      <c r="F24">
        <v>146</v>
      </c>
      <c r="G24">
        <v>114</v>
      </c>
      <c r="H24">
        <v>87</v>
      </c>
      <c r="I24">
        <v>66</v>
      </c>
      <c r="J24">
        <v>47</v>
      </c>
    </row>
    <row r="27" spans="2:10" ht="12.75">
      <c r="B27">
        <v>231</v>
      </c>
      <c r="C27">
        <v>218</v>
      </c>
      <c r="D27">
        <v>208</v>
      </c>
      <c r="E27">
        <v>182</v>
      </c>
      <c r="F27">
        <v>141</v>
      </c>
      <c r="G27">
        <v>103</v>
      </c>
      <c r="H27">
        <v>61</v>
      </c>
      <c r="I27">
        <v>41</v>
      </c>
      <c r="J27">
        <v>29</v>
      </c>
    </row>
    <row r="48" spans="2:10" ht="12.75">
      <c r="B48">
        <v>283</v>
      </c>
      <c r="C48">
        <v>257</v>
      </c>
      <c r="D48">
        <v>234</v>
      </c>
      <c r="E48">
        <v>206</v>
      </c>
      <c r="F48">
        <v>189</v>
      </c>
      <c r="G48">
        <v>153</v>
      </c>
      <c r="H48">
        <v>126</v>
      </c>
      <c r="I48">
        <v>126</v>
      </c>
      <c r="J48">
        <v>80</v>
      </c>
    </row>
    <row r="55" spans="2:11" ht="12.75">
      <c r="B55">
        <v>224</v>
      </c>
      <c r="C55">
        <v>159</v>
      </c>
      <c r="D55">
        <v>140</v>
      </c>
      <c r="E55">
        <v>118</v>
      </c>
      <c r="F55">
        <v>86</v>
      </c>
      <c r="G55">
        <v>72</v>
      </c>
      <c r="H55">
        <v>59</v>
      </c>
      <c r="I55">
        <v>49</v>
      </c>
      <c r="J55">
        <v>38</v>
      </c>
      <c r="K55">
        <v>15</v>
      </c>
    </row>
    <row r="61" spans="2:8" ht="12.75">
      <c r="B61">
        <v>6</v>
      </c>
      <c r="C61">
        <v>6</v>
      </c>
      <c r="D61">
        <v>6</v>
      </c>
      <c r="E61">
        <v>6</v>
      </c>
      <c r="F61">
        <v>5</v>
      </c>
      <c r="G61">
        <v>4</v>
      </c>
      <c r="H61">
        <v>80</v>
      </c>
    </row>
    <row r="63" spans="2:6" ht="12.75">
      <c r="B63">
        <v>55</v>
      </c>
      <c r="C63">
        <v>36</v>
      </c>
      <c r="D63">
        <v>30</v>
      </c>
      <c r="E63">
        <v>28</v>
      </c>
      <c r="F63">
        <v>23</v>
      </c>
    </row>
    <row r="64" spans="2:8" ht="12.75">
      <c r="B64">
        <v>163</v>
      </c>
      <c r="C64">
        <v>161</v>
      </c>
      <c r="D64">
        <v>148</v>
      </c>
      <c r="E64">
        <v>137</v>
      </c>
      <c r="F64">
        <v>116</v>
      </c>
      <c r="G64">
        <v>95</v>
      </c>
      <c r="H64">
        <v>67</v>
      </c>
    </row>
    <row r="65" spans="2:11" ht="12.75">
      <c r="B65">
        <v>77</v>
      </c>
      <c r="C65">
        <v>77</v>
      </c>
      <c r="D65">
        <v>76</v>
      </c>
      <c r="E65">
        <v>74</v>
      </c>
      <c r="F65">
        <v>69</v>
      </c>
      <c r="G65">
        <v>47</v>
      </c>
      <c r="H65">
        <v>40</v>
      </c>
      <c r="I65">
        <v>21</v>
      </c>
      <c r="J65">
        <v>18</v>
      </c>
      <c r="K65">
        <v>16</v>
      </c>
    </row>
    <row r="66" spans="2:4" ht="12.75">
      <c r="B66">
        <v>1000</v>
      </c>
      <c r="C66">
        <v>954</v>
      </c>
      <c r="D66">
        <v>870</v>
      </c>
    </row>
    <row r="67" spans="2:8" ht="12.75">
      <c r="B67">
        <v>66</v>
      </c>
      <c r="C67">
        <v>63</v>
      </c>
      <c r="D67">
        <v>58</v>
      </c>
      <c r="E67">
        <v>54</v>
      </c>
      <c r="F67">
        <v>51</v>
      </c>
      <c r="G67">
        <v>62</v>
      </c>
      <c r="H67">
        <v>53</v>
      </c>
    </row>
    <row r="73" spans="2:11" ht="12.75">
      <c r="B73">
        <v>103</v>
      </c>
      <c r="C73">
        <v>94</v>
      </c>
      <c r="D73">
        <v>88</v>
      </c>
      <c r="E73">
        <v>73</v>
      </c>
      <c r="F73">
        <v>66</v>
      </c>
      <c r="G73">
        <v>54</v>
      </c>
      <c r="H73">
        <v>37</v>
      </c>
      <c r="I73">
        <v>26</v>
      </c>
      <c r="J73">
        <v>21</v>
      </c>
      <c r="K73">
        <v>14</v>
      </c>
    </row>
    <row r="74" spans="2:4" ht="12.75">
      <c r="B74">
        <v>3190</v>
      </c>
      <c r="C74">
        <v>2865</v>
      </c>
      <c r="D74">
        <v>2546</v>
      </c>
    </row>
    <row r="75" spans="2:7" ht="12.75">
      <c r="B75">
        <v>440</v>
      </c>
      <c r="C75">
        <v>411</v>
      </c>
      <c r="D75">
        <v>379</v>
      </c>
      <c r="E75">
        <v>326</v>
      </c>
      <c r="F75">
        <v>272</v>
      </c>
      <c r="G75">
        <v>227</v>
      </c>
    </row>
    <row r="78" ht="12.75">
      <c r="B78">
        <v>116</v>
      </c>
    </row>
    <row r="79" spans="2:11" ht="12.75">
      <c r="B79">
        <v>1933</v>
      </c>
      <c r="C79">
        <v>1736</v>
      </c>
      <c r="D79">
        <v>1541</v>
      </c>
      <c r="E79">
        <v>1344</v>
      </c>
      <c r="F79">
        <v>1136</v>
      </c>
      <c r="G79">
        <v>927</v>
      </c>
      <c r="H79">
        <v>713</v>
      </c>
      <c r="I79">
        <v>527</v>
      </c>
      <c r="J79">
        <v>371</v>
      </c>
      <c r="K79">
        <v>187</v>
      </c>
    </row>
    <row r="82" ht="12.75">
      <c r="B82">
        <v>451</v>
      </c>
    </row>
    <row r="84" spans="2:10" ht="12.75">
      <c r="B84">
        <v>292</v>
      </c>
      <c r="C84">
        <v>241</v>
      </c>
      <c r="D84">
        <v>175</v>
      </c>
      <c r="E84">
        <v>129</v>
      </c>
      <c r="F84">
        <v>109</v>
      </c>
      <c r="G84">
        <v>98</v>
      </c>
      <c r="H84">
        <v>73</v>
      </c>
      <c r="I84">
        <v>45</v>
      </c>
      <c r="J84">
        <v>32</v>
      </c>
    </row>
    <row r="85" spans="2:9" ht="12.75">
      <c r="B85">
        <v>2</v>
      </c>
      <c r="C85">
        <v>2</v>
      </c>
      <c r="D85">
        <v>2</v>
      </c>
      <c r="E85">
        <v>2</v>
      </c>
      <c r="F85">
        <v>1</v>
      </c>
      <c r="G85">
        <v>1</v>
      </c>
      <c r="H85">
        <v>1</v>
      </c>
      <c r="I85">
        <v>1</v>
      </c>
    </row>
    <row r="86" spans="2:7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</row>
    <row r="87" spans="2:5" ht="12.75">
      <c r="B87">
        <v>4644</v>
      </c>
      <c r="C87">
        <v>4159</v>
      </c>
      <c r="D87">
        <v>3708</v>
      </c>
      <c r="E87">
        <v>3253</v>
      </c>
    </row>
    <row r="88" spans="2:4" ht="12.75">
      <c r="B88">
        <v>1034</v>
      </c>
      <c r="C88">
        <v>875</v>
      </c>
      <c r="D88">
        <v>752</v>
      </c>
    </row>
    <row r="89" spans="2:11" ht="12.75">
      <c r="B89">
        <v>20</v>
      </c>
      <c r="C89">
        <v>20</v>
      </c>
      <c r="D89">
        <v>19</v>
      </c>
      <c r="E89">
        <v>18</v>
      </c>
      <c r="F89">
        <v>18</v>
      </c>
      <c r="G89">
        <v>17</v>
      </c>
      <c r="H89">
        <v>15</v>
      </c>
      <c r="I89">
        <v>9</v>
      </c>
      <c r="J89">
        <v>7</v>
      </c>
      <c r="K89">
        <v>2</v>
      </c>
    </row>
    <row r="90" spans="2:6" ht="12.75">
      <c r="B90">
        <v>4748</v>
      </c>
      <c r="C90">
        <v>4265</v>
      </c>
      <c r="D90">
        <v>3782</v>
      </c>
      <c r="E90">
        <v>3303</v>
      </c>
      <c r="F90">
        <v>2823</v>
      </c>
    </row>
    <row r="91" spans="2:10" ht="12.75">
      <c r="B91">
        <v>41</v>
      </c>
      <c r="C91">
        <v>36</v>
      </c>
      <c r="D91">
        <v>27</v>
      </c>
      <c r="E91">
        <v>27</v>
      </c>
      <c r="F91">
        <v>39</v>
      </c>
      <c r="G91">
        <v>34</v>
      </c>
      <c r="H91">
        <v>29</v>
      </c>
      <c r="I91">
        <v>26</v>
      </c>
      <c r="J91">
        <v>15</v>
      </c>
    </row>
    <row r="94" spans="2:7" ht="12.75">
      <c r="B94">
        <v>958</v>
      </c>
      <c r="C94">
        <v>854</v>
      </c>
      <c r="D94">
        <v>764</v>
      </c>
      <c r="E94">
        <v>685</v>
      </c>
      <c r="F94">
        <v>571</v>
      </c>
      <c r="G94">
        <v>469</v>
      </c>
    </row>
    <row r="95" spans="2:4" ht="12.75">
      <c r="B95">
        <v>9</v>
      </c>
      <c r="C95">
        <v>9</v>
      </c>
      <c r="D95">
        <v>9</v>
      </c>
    </row>
    <row r="100" spans="2:9" ht="12.75">
      <c r="B100">
        <v>98</v>
      </c>
      <c r="C100">
        <v>95</v>
      </c>
      <c r="D100">
        <v>84</v>
      </c>
      <c r="E100">
        <v>77</v>
      </c>
      <c r="F100">
        <v>67</v>
      </c>
      <c r="G100">
        <v>120</v>
      </c>
      <c r="H100">
        <v>91</v>
      </c>
      <c r="I100">
        <v>61</v>
      </c>
    </row>
    <row r="104" spans="2:6" ht="12.75">
      <c r="B104">
        <v>325</v>
      </c>
      <c r="C104">
        <v>286</v>
      </c>
      <c r="D104">
        <v>242</v>
      </c>
      <c r="E104">
        <v>212</v>
      </c>
      <c r="F104">
        <v>180</v>
      </c>
    </row>
    <row r="106" spans="2:5" ht="12.75">
      <c r="B106">
        <v>134</v>
      </c>
      <c r="C106">
        <v>128</v>
      </c>
      <c r="D106">
        <v>118</v>
      </c>
      <c r="E106">
        <v>112</v>
      </c>
    </row>
    <row r="107" spans="2:7" ht="12.75">
      <c r="B107">
        <v>323</v>
      </c>
      <c r="C107">
        <v>245</v>
      </c>
      <c r="D107">
        <v>205</v>
      </c>
      <c r="E107">
        <v>172</v>
      </c>
      <c r="F107">
        <v>141</v>
      </c>
      <c r="G107">
        <v>110</v>
      </c>
    </row>
    <row r="109" spans="2:11" ht="12.75">
      <c r="B109">
        <v>24</v>
      </c>
      <c r="C109">
        <v>15</v>
      </c>
      <c r="D109">
        <v>15</v>
      </c>
      <c r="E109">
        <v>61</v>
      </c>
      <c r="F109">
        <v>47</v>
      </c>
      <c r="G109">
        <v>42</v>
      </c>
      <c r="H109">
        <v>37</v>
      </c>
      <c r="I109">
        <v>31</v>
      </c>
      <c r="J109">
        <v>17</v>
      </c>
      <c r="K109">
        <v>10</v>
      </c>
    </row>
    <row r="114" spans="2:4" ht="12.75">
      <c r="B114">
        <v>387</v>
      </c>
      <c r="C114">
        <v>309</v>
      </c>
      <c r="D114">
        <v>205</v>
      </c>
    </row>
  </sheetData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10"/>
  </sheetPr>
  <dimension ref="B1:L118"/>
  <sheetViews>
    <sheetView zoomScalePageLayoutView="0" workbookViewId="0" topLeftCell="A1">
      <selection activeCell="B1" sqref="B1:L118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7" ht="12.75">
      <c r="B2">
        <v>121</v>
      </c>
      <c r="C2">
        <v>103</v>
      </c>
      <c r="D2">
        <v>93</v>
      </c>
      <c r="E2">
        <v>86</v>
      </c>
      <c r="F2">
        <v>71</v>
      </c>
      <c r="G2">
        <v>61</v>
      </c>
    </row>
    <row r="3" spans="2:9" ht="12.75">
      <c r="B3">
        <v>30</v>
      </c>
      <c r="C3">
        <v>26</v>
      </c>
      <c r="D3">
        <v>24</v>
      </c>
      <c r="E3">
        <v>21</v>
      </c>
      <c r="F3">
        <v>19</v>
      </c>
      <c r="G3">
        <v>15</v>
      </c>
      <c r="H3">
        <v>13</v>
      </c>
      <c r="I3">
        <v>10</v>
      </c>
    </row>
    <row r="4" spans="2:6" ht="12.75">
      <c r="B4">
        <v>332</v>
      </c>
      <c r="C4">
        <v>282</v>
      </c>
      <c r="D4">
        <v>252</v>
      </c>
      <c r="E4">
        <v>224</v>
      </c>
      <c r="F4">
        <v>183</v>
      </c>
    </row>
    <row r="5" spans="2:6" ht="12.75">
      <c r="B5">
        <v>191</v>
      </c>
      <c r="C5">
        <v>171</v>
      </c>
      <c r="D5">
        <v>152</v>
      </c>
      <c r="E5">
        <v>136</v>
      </c>
      <c r="F5">
        <v>113</v>
      </c>
    </row>
    <row r="7" ht="12.75">
      <c r="B7">
        <v>275</v>
      </c>
    </row>
    <row r="8" spans="2:6" ht="12.75">
      <c r="B8">
        <v>222</v>
      </c>
      <c r="C8">
        <v>178</v>
      </c>
      <c r="D8">
        <v>150</v>
      </c>
      <c r="E8">
        <v>142</v>
      </c>
      <c r="F8">
        <v>133</v>
      </c>
    </row>
    <row r="10" spans="2:10" ht="12.75">
      <c r="B10">
        <v>101</v>
      </c>
      <c r="C10">
        <v>79</v>
      </c>
      <c r="D10">
        <v>67</v>
      </c>
      <c r="E10">
        <v>63</v>
      </c>
      <c r="F10">
        <v>58</v>
      </c>
      <c r="G10">
        <v>48</v>
      </c>
      <c r="H10">
        <v>42</v>
      </c>
      <c r="I10">
        <v>35</v>
      </c>
      <c r="J10">
        <v>25</v>
      </c>
    </row>
    <row r="11" spans="2:10" ht="12.75">
      <c r="B11">
        <v>542</v>
      </c>
      <c r="C11">
        <v>462</v>
      </c>
      <c r="D11">
        <v>418</v>
      </c>
      <c r="E11">
        <v>377</v>
      </c>
      <c r="F11">
        <v>338</v>
      </c>
      <c r="G11">
        <v>265</v>
      </c>
      <c r="H11">
        <v>211</v>
      </c>
      <c r="I11">
        <v>137</v>
      </c>
      <c r="J11">
        <v>78</v>
      </c>
    </row>
    <row r="12" spans="2:9" ht="12.75">
      <c r="B12">
        <v>465</v>
      </c>
      <c r="C12">
        <v>392</v>
      </c>
      <c r="D12">
        <v>361</v>
      </c>
      <c r="E12">
        <v>329</v>
      </c>
      <c r="F12">
        <v>296</v>
      </c>
      <c r="G12">
        <v>229</v>
      </c>
      <c r="H12">
        <v>182</v>
      </c>
      <c r="I12">
        <v>114</v>
      </c>
    </row>
    <row r="13" spans="2:9" ht="12.75">
      <c r="B13">
        <v>738</v>
      </c>
      <c r="C13">
        <v>637</v>
      </c>
      <c r="D13">
        <v>572</v>
      </c>
      <c r="E13">
        <v>516</v>
      </c>
      <c r="F13">
        <v>448</v>
      </c>
      <c r="G13">
        <v>360</v>
      </c>
      <c r="H13">
        <v>289</v>
      </c>
      <c r="I13">
        <v>199</v>
      </c>
    </row>
    <row r="14" spans="2:9" ht="12.75">
      <c r="B14">
        <v>146</v>
      </c>
      <c r="C14">
        <v>122</v>
      </c>
      <c r="D14">
        <v>115</v>
      </c>
      <c r="E14">
        <v>106</v>
      </c>
      <c r="F14">
        <v>91</v>
      </c>
      <c r="G14">
        <v>70</v>
      </c>
      <c r="H14">
        <v>60</v>
      </c>
      <c r="I14">
        <v>41</v>
      </c>
    </row>
    <row r="17" spans="2:10" ht="12.75">
      <c r="B17">
        <v>820</v>
      </c>
      <c r="C17">
        <v>731</v>
      </c>
      <c r="D17">
        <v>662</v>
      </c>
      <c r="E17">
        <v>611</v>
      </c>
      <c r="F17">
        <v>500</v>
      </c>
      <c r="G17">
        <v>406</v>
      </c>
      <c r="H17">
        <v>339</v>
      </c>
      <c r="I17">
        <v>222</v>
      </c>
      <c r="J17">
        <v>123</v>
      </c>
    </row>
    <row r="18" spans="2:9" ht="12.75">
      <c r="B18">
        <v>1382</v>
      </c>
      <c r="C18">
        <v>1224</v>
      </c>
      <c r="D18">
        <v>1097</v>
      </c>
      <c r="E18">
        <v>997</v>
      </c>
      <c r="F18">
        <v>835</v>
      </c>
      <c r="G18">
        <v>683</v>
      </c>
      <c r="H18">
        <v>569</v>
      </c>
      <c r="I18">
        <v>395</v>
      </c>
    </row>
    <row r="20" spans="2:8" ht="12.75">
      <c r="B20">
        <v>251</v>
      </c>
      <c r="C20">
        <v>221</v>
      </c>
      <c r="D20">
        <v>208</v>
      </c>
      <c r="E20">
        <v>189</v>
      </c>
      <c r="F20">
        <v>156</v>
      </c>
      <c r="G20">
        <v>137</v>
      </c>
      <c r="H20">
        <v>118</v>
      </c>
    </row>
    <row r="23" spans="2:10" ht="12.75">
      <c r="B23">
        <v>61</v>
      </c>
      <c r="C23">
        <v>53</v>
      </c>
      <c r="D23">
        <v>50</v>
      </c>
      <c r="E23">
        <v>49</v>
      </c>
      <c r="F23">
        <v>47</v>
      </c>
      <c r="G23">
        <v>41</v>
      </c>
      <c r="H23">
        <v>40</v>
      </c>
      <c r="I23">
        <v>28</v>
      </c>
      <c r="J23">
        <v>25</v>
      </c>
    </row>
    <row r="24" spans="2:10" ht="12.75">
      <c r="B24">
        <v>342</v>
      </c>
      <c r="C24">
        <v>304</v>
      </c>
      <c r="D24">
        <v>276</v>
      </c>
      <c r="E24">
        <v>245</v>
      </c>
      <c r="F24">
        <v>215</v>
      </c>
      <c r="G24">
        <v>177</v>
      </c>
      <c r="H24">
        <v>121</v>
      </c>
      <c r="I24">
        <v>96</v>
      </c>
      <c r="J24">
        <v>66</v>
      </c>
    </row>
    <row r="25" spans="2:3" ht="12.75">
      <c r="B25">
        <v>426</v>
      </c>
      <c r="C25">
        <v>377</v>
      </c>
    </row>
    <row r="26" spans="2:3" ht="12.75">
      <c r="B26">
        <v>192</v>
      </c>
      <c r="C26">
        <v>166</v>
      </c>
    </row>
    <row r="30" spans="2:4" ht="12.75">
      <c r="B30">
        <v>549</v>
      </c>
      <c r="C30">
        <v>507</v>
      </c>
      <c r="D30">
        <v>457</v>
      </c>
    </row>
    <row r="34" spans="2:6" ht="12.75">
      <c r="B34">
        <v>251</v>
      </c>
      <c r="C34">
        <v>235</v>
      </c>
      <c r="D34">
        <v>216</v>
      </c>
      <c r="E34">
        <v>203</v>
      </c>
      <c r="F34">
        <v>182</v>
      </c>
    </row>
    <row r="35" spans="2:3" ht="12.75">
      <c r="B35">
        <v>231</v>
      </c>
      <c r="C35">
        <v>219</v>
      </c>
    </row>
    <row r="48" spans="2:5" ht="12.75">
      <c r="B48">
        <v>283</v>
      </c>
      <c r="C48">
        <v>253</v>
      </c>
      <c r="D48">
        <v>221</v>
      </c>
      <c r="E48">
        <v>187</v>
      </c>
    </row>
    <row r="49" spans="2:3" ht="12.75">
      <c r="B49">
        <v>3376</v>
      </c>
      <c r="C49">
        <v>3058</v>
      </c>
    </row>
    <row r="50" spans="2:3" ht="12.75">
      <c r="B50">
        <v>373</v>
      </c>
      <c r="C50">
        <v>333</v>
      </c>
    </row>
    <row r="51" spans="2:3" ht="12.75">
      <c r="B51">
        <v>485</v>
      </c>
      <c r="C51">
        <v>440</v>
      </c>
    </row>
    <row r="52" spans="2:3" ht="12.75">
      <c r="B52">
        <v>573</v>
      </c>
      <c r="C52">
        <v>518</v>
      </c>
    </row>
    <row r="53" spans="2:6" ht="12.75">
      <c r="B53">
        <v>380</v>
      </c>
      <c r="C53">
        <v>340</v>
      </c>
      <c r="D53">
        <v>299</v>
      </c>
      <c r="E53">
        <v>251</v>
      </c>
      <c r="F53">
        <v>210</v>
      </c>
    </row>
    <row r="54" spans="2:9" ht="12.75">
      <c r="B54">
        <v>462</v>
      </c>
      <c r="C54">
        <v>418</v>
      </c>
      <c r="D54">
        <v>365</v>
      </c>
      <c r="E54">
        <v>306</v>
      </c>
      <c r="F54">
        <v>258</v>
      </c>
      <c r="G54">
        <v>211</v>
      </c>
      <c r="H54">
        <v>152</v>
      </c>
      <c r="I54">
        <v>119</v>
      </c>
    </row>
    <row r="55" ht="12.75">
      <c r="B55">
        <v>224</v>
      </c>
    </row>
    <row r="59" spans="2:11" ht="12.75">
      <c r="B59">
        <v>1059</v>
      </c>
      <c r="C59">
        <v>935</v>
      </c>
      <c r="D59">
        <v>823</v>
      </c>
      <c r="E59">
        <v>754</v>
      </c>
      <c r="F59">
        <v>672</v>
      </c>
      <c r="G59">
        <v>576</v>
      </c>
      <c r="H59">
        <v>472</v>
      </c>
      <c r="I59">
        <v>354</v>
      </c>
      <c r="J59">
        <v>242</v>
      </c>
      <c r="K59">
        <v>137</v>
      </c>
    </row>
    <row r="61" spans="2:5" ht="12.75">
      <c r="B61">
        <v>190</v>
      </c>
      <c r="C61">
        <v>163</v>
      </c>
      <c r="D61">
        <v>150</v>
      </c>
      <c r="E61">
        <v>127</v>
      </c>
    </row>
    <row r="62" spans="2:6" ht="12.75">
      <c r="B62">
        <v>6</v>
      </c>
      <c r="C62">
        <v>5</v>
      </c>
      <c r="D62">
        <v>5</v>
      </c>
      <c r="E62">
        <v>5</v>
      </c>
      <c r="F62">
        <v>3</v>
      </c>
    </row>
    <row r="63" spans="2:7" ht="12.75">
      <c r="B63">
        <v>55</v>
      </c>
      <c r="C63">
        <v>52</v>
      </c>
      <c r="D63">
        <v>47</v>
      </c>
      <c r="E63">
        <v>43</v>
      </c>
      <c r="F63">
        <v>42</v>
      </c>
      <c r="G63">
        <v>39</v>
      </c>
    </row>
    <row r="64" spans="2:5" ht="12.75">
      <c r="B64">
        <v>163</v>
      </c>
      <c r="C64">
        <v>153</v>
      </c>
      <c r="D64">
        <v>133</v>
      </c>
      <c r="E64">
        <v>122</v>
      </c>
    </row>
    <row r="65" ht="12.75">
      <c r="B65">
        <v>77</v>
      </c>
    </row>
    <row r="66" spans="2:9" ht="12.75">
      <c r="B66">
        <v>1000</v>
      </c>
      <c r="C66">
        <v>858</v>
      </c>
      <c r="D66">
        <v>750</v>
      </c>
      <c r="E66">
        <v>649</v>
      </c>
      <c r="F66">
        <v>517</v>
      </c>
      <c r="G66">
        <v>393</v>
      </c>
      <c r="H66">
        <v>303</v>
      </c>
      <c r="I66">
        <v>212</v>
      </c>
    </row>
    <row r="67" spans="2:7" ht="12.75">
      <c r="B67">
        <v>66</v>
      </c>
      <c r="C67">
        <v>55</v>
      </c>
      <c r="D67">
        <v>39</v>
      </c>
      <c r="E67">
        <v>33</v>
      </c>
      <c r="F67">
        <v>27</v>
      </c>
      <c r="G67">
        <v>23</v>
      </c>
    </row>
    <row r="68" spans="2:6" ht="12.75">
      <c r="B68">
        <v>416</v>
      </c>
      <c r="C68">
        <v>360</v>
      </c>
      <c r="D68">
        <v>311</v>
      </c>
      <c r="E68">
        <v>286</v>
      </c>
      <c r="F68">
        <v>252</v>
      </c>
    </row>
    <row r="69" spans="2:7" ht="12.75">
      <c r="B69">
        <v>394</v>
      </c>
      <c r="C69">
        <v>339</v>
      </c>
      <c r="D69">
        <v>292</v>
      </c>
      <c r="E69">
        <v>269</v>
      </c>
      <c r="F69">
        <v>237</v>
      </c>
      <c r="G69">
        <v>192</v>
      </c>
    </row>
    <row r="70" spans="2:6" ht="12.75">
      <c r="B70">
        <v>161</v>
      </c>
      <c r="C70">
        <v>136</v>
      </c>
      <c r="D70">
        <v>112</v>
      </c>
      <c r="E70">
        <v>98</v>
      </c>
      <c r="F70">
        <v>85</v>
      </c>
    </row>
    <row r="71" spans="2:8" ht="12.75">
      <c r="B71">
        <v>940</v>
      </c>
      <c r="C71">
        <v>832</v>
      </c>
      <c r="D71">
        <v>741</v>
      </c>
      <c r="E71">
        <v>686</v>
      </c>
      <c r="F71">
        <v>585</v>
      </c>
      <c r="G71">
        <v>473</v>
      </c>
      <c r="H71">
        <v>350</v>
      </c>
    </row>
    <row r="72" spans="2:5" ht="12.75">
      <c r="B72">
        <v>104</v>
      </c>
      <c r="C72">
        <v>88</v>
      </c>
      <c r="D72">
        <v>68</v>
      </c>
      <c r="E72">
        <v>60</v>
      </c>
    </row>
    <row r="73" ht="12.75">
      <c r="B73">
        <v>103</v>
      </c>
    </row>
    <row r="74" spans="2:9" ht="12.75">
      <c r="B74">
        <v>3190</v>
      </c>
      <c r="C74">
        <v>2888</v>
      </c>
      <c r="D74">
        <v>2598</v>
      </c>
      <c r="E74">
        <v>2273</v>
      </c>
      <c r="F74">
        <v>1939</v>
      </c>
      <c r="G74">
        <v>1595</v>
      </c>
      <c r="H74">
        <v>1261</v>
      </c>
      <c r="I74">
        <v>957</v>
      </c>
    </row>
    <row r="75" spans="2:6" ht="12.75">
      <c r="B75">
        <v>440</v>
      </c>
      <c r="C75">
        <v>387</v>
      </c>
      <c r="D75">
        <v>321</v>
      </c>
      <c r="E75">
        <v>295</v>
      </c>
      <c r="F75">
        <v>251</v>
      </c>
    </row>
    <row r="76" spans="2:9" ht="12.75">
      <c r="B76">
        <v>4399</v>
      </c>
      <c r="C76">
        <v>3992</v>
      </c>
      <c r="D76">
        <v>3555</v>
      </c>
      <c r="E76">
        <v>3170</v>
      </c>
      <c r="F76">
        <v>2706</v>
      </c>
      <c r="G76">
        <v>2275</v>
      </c>
      <c r="H76">
        <v>1821</v>
      </c>
      <c r="I76">
        <v>1340</v>
      </c>
    </row>
    <row r="78" spans="2:11" ht="12.75">
      <c r="B78">
        <v>116</v>
      </c>
      <c r="C78">
        <v>95</v>
      </c>
      <c r="D78">
        <v>94</v>
      </c>
      <c r="E78">
        <v>91</v>
      </c>
      <c r="F78">
        <v>80</v>
      </c>
      <c r="G78">
        <v>64</v>
      </c>
      <c r="H78">
        <v>58</v>
      </c>
      <c r="I78">
        <v>28</v>
      </c>
      <c r="J78">
        <v>6</v>
      </c>
      <c r="K78">
        <v>2</v>
      </c>
    </row>
    <row r="79" spans="2:5" ht="12.75">
      <c r="B79">
        <v>1933</v>
      </c>
      <c r="C79">
        <v>1750</v>
      </c>
      <c r="D79">
        <v>1572</v>
      </c>
      <c r="E79">
        <v>1424</v>
      </c>
    </row>
    <row r="80" spans="2:11" ht="12.75">
      <c r="B80">
        <v>2157</v>
      </c>
      <c r="C80">
        <v>1950</v>
      </c>
      <c r="D80">
        <v>1764</v>
      </c>
      <c r="E80">
        <v>1587</v>
      </c>
      <c r="F80">
        <v>1363</v>
      </c>
      <c r="G80">
        <v>1118</v>
      </c>
      <c r="H80">
        <v>890</v>
      </c>
      <c r="I80">
        <v>659</v>
      </c>
      <c r="J80">
        <v>438</v>
      </c>
      <c r="K80">
        <v>224</v>
      </c>
    </row>
    <row r="81" ht="12.75">
      <c r="B81">
        <v>1992</v>
      </c>
    </row>
    <row r="82" spans="2:11" ht="12.75">
      <c r="B82">
        <v>451</v>
      </c>
      <c r="C82">
        <v>395</v>
      </c>
      <c r="D82">
        <v>348</v>
      </c>
      <c r="E82">
        <v>256</v>
      </c>
      <c r="F82">
        <v>188</v>
      </c>
      <c r="G82">
        <v>147</v>
      </c>
      <c r="H82">
        <v>104</v>
      </c>
      <c r="I82">
        <v>67</v>
      </c>
      <c r="J82">
        <v>41</v>
      </c>
      <c r="K82">
        <v>22</v>
      </c>
    </row>
    <row r="84" spans="2:3" ht="12.75">
      <c r="B84">
        <v>292</v>
      </c>
      <c r="C84">
        <v>274</v>
      </c>
    </row>
    <row r="85" spans="2:4" ht="12.75">
      <c r="B85">
        <v>2</v>
      </c>
      <c r="C85">
        <v>2</v>
      </c>
      <c r="D85">
        <v>2</v>
      </c>
    </row>
    <row r="86" spans="2:6" ht="12.75">
      <c r="B86">
        <v>1</v>
      </c>
      <c r="C86">
        <v>1</v>
      </c>
      <c r="D86">
        <v>1</v>
      </c>
      <c r="E86">
        <v>1</v>
      </c>
      <c r="F86">
        <v>1</v>
      </c>
    </row>
    <row r="87" spans="2:8" ht="12.75">
      <c r="B87">
        <v>4644</v>
      </c>
      <c r="C87">
        <v>4177</v>
      </c>
      <c r="D87">
        <v>3741</v>
      </c>
      <c r="E87">
        <v>3262</v>
      </c>
      <c r="F87">
        <v>2776</v>
      </c>
      <c r="G87">
        <v>2331</v>
      </c>
      <c r="H87">
        <v>1858</v>
      </c>
    </row>
    <row r="88" spans="2:9" ht="12.75">
      <c r="B88">
        <v>1034</v>
      </c>
      <c r="C88">
        <v>944</v>
      </c>
      <c r="D88">
        <v>844</v>
      </c>
      <c r="E88">
        <v>745</v>
      </c>
      <c r="F88">
        <v>644</v>
      </c>
      <c r="G88">
        <v>562</v>
      </c>
      <c r="H88">
        <v>487</v>
      </c>
      <c r="I88">
        <v>391</v>
      </c>
    </row>
    <row r="89" ht="12.75">
      <c r="B89">
        <v>20</v>
      </c>
    </row>
    <row r="90" spans="2:7" ht="12.75">
      <c r="B90">
        <v>4748</v>
      </c>
      <c r="C90">
        <v>4279</v>
      </c>
      <c r="D90">
        <v>3801</v>
      </c>
      <c r="E90">
        <v>3340</v>
      </c>
      <c r="F90">
        <v>2868</v>
      </c>
      <c r="G90">
        <v>2395</v>
      </c>
    </row>
    <row r="91" spans="2:8" ht="12.75">
      <c r="B91">
        <v>41</v>
      </c>
      <c r="C91">
        <v>36</v>
      </c>
      <c r="D91">
        <v>32</v>
      </c>
      <c r="E91">
        <v>26</v>
      </c>
      <c r="F91">
        <v>24</v>
      </c>
      <c r="G91">
        <v>21</v>
      </c>
      <c r="H91">
        <v>16</v>
      </c>
    </row>
    <row r="92" spans="2:3" ht="12.75">
      <c r="B92">
        <v>63</v>
      </c>
      <c r="C92">
        <v>57</v>
      </c>
    </row>
    <row r="94" spans="2:6" ht="12.75">
      <c r="B94">
        <v>958</v>
      </c>
      <c r="C94">
        <v>846</v>
      </c>
      <c r="D94">
        <v>748</v>
      </c>
      <c r="E94">
        <v>662</v>
      </c>
      <c r="F94">
        <v>569</v>
      </c>
    </row>
    <row r="95" spans="2:9" ht="12.75">
      <c r="B95">
        <v>9</v>
      </c>
      <c r="C95">
        <v>9</v>
      </c>
      <c r="D95">
        <v>9</v>
      </c>
      <c r="E95">
        <v>8</v>
      </c>
      <c r="F95">
        <v>5</v>
      </c>
      <c r="G95">
        <v>2</v>
      </c>
      <c r="H95">
        <v>2</v>
      </c>
      <c r="I95">
        <v>2</v>
      </c>
    </row>
    <row r="100" spans="2:7" ht="12.75">
      <c r="B100">
        <v>98</v>
      </c>
      <c r="C100">
        <v>91</v>
      </c>
      <c r="D100">
        <v>83</v>
      </c>
      <c r="E100">
        <v>63</v>
      </c>
      <c r="F100">
        <v>50</v>
      </c>
      <c r="G100">
        <v>42</v>
      </c>
    </row>
    <row r="101" spans="2:6" ht="12.75">
      <c r="B101">
        <v>539</v>
      </c>
      <c r="C101">
        <v>519</v>
      </c>
      <c r="D101">
        <v>500</v>
      </c>
      <c r="E101">
        <v>436</v>
      </c>
      <c r="F101">
        <v>381</v>
      </c>
    </row>
    <row r="102" spans="2:4" ht="12.75">
      <c r="B102">
        <v>226</v>
      </c>
      <c r="C102">
        <v>214</v>
      </c>
      <c r="D102">
        <v>205</v>
      </c>
    </row>
    <row r="103" spans="2:9" ht="12.75">
      <c r="B103">
        <v>159</v>
      </c>
      <c r="C103">
        <v>149</v>
      </c>
      <c r="D103">
        <v>140</v>
      </c>
      <c r="E103">
        <v>112</v>
      </c>
      <c r="F103">
        <v>86</v>
      </c>
      <c r="G103">
        <v>73</v>
      </c>
      <c r="H103">
        <v>52</v>
      </c>
      <c r="I103">
        <v>29</v>
      </c>
    </row>
    <row r="105" spans="2:7" ht="12.75">
      <c r="B105">
        <v>325</v>
      </c>
      <c r="C105">
        <v>314</v>
      </c>
      <c r="D105">
        <v>284</v>
      </c>
      <c r="E105">
        <v>250</v>
      </c>
      <c r="F105">
        <v>212</v>
      </c>
      <c r="G105">
        <v>182</v>
      </c>
    </row>
    <row r="106" spans="2:8" ht="12.75">
      <c r="B106">
        <v>134</v>
      </c>
      <c r="C106">
        <v>123</v>
      </c>
      <c r="D106">
        <v>102</v>
      </c>
      <c r="E106">
        <v>94</v>
      </c>
      <c r="F106">
        <v>79</v>
      </c>
      <c r="G106">
        <v>59</v>
      </c>
      <c r="H106">
        <v>45</v>
      </c>
    </row>
    <row r="108" spans="2:6" ht="12.75">
      <c r="B108">
        <v>323</v>
      </c>
      <c r="C108">
        <v>291</v>
      </c>
      <c r="D108">
        <v>275</v>
      </c>
      <c r="E108">
        <v>255</v>
      </c>
      <c r="F108">
        <v>237</v>
      </c>
    </row>
    <row r="109" ht="12.75">
      <c r="B109">
        <v>86</v>
      </c>
    </row>
    <row r="110" spans="2:9" ht="12.75">
      <c r="B110">
        <v>24</v>
      </c>
      <c r="C110">
        <v>23</v>
      </c>
      <c r="D110">
        <v>22</v>
      </c>
      <c r="E110">
        <v>22</v>
      </c>
      <c r="F110">
        <v>20</v>
      </c>
      <c r="G110">
        <v>19</v>
      </c>
      <c r="H110">
        <v>18</v>
      </c>
      <c r="I110">
        <v>12</v>
      </c>
    </row>
    <row r="112" spans="2:3" ht="12.75">
      <c r="B112">
        <v>4564</v>
      </c>
      <c r="C112">
        <v>4099</v>
      </c>
    </row>
    <row r="113" spans="2:9" ht="12.75">
      <c r="B113">
        <v>880</v>
      </c>
      <c r="C113">
        <v>786</v>
      </c>
      <c r="D113">
        <v>696</v>
      </c>
      <c r="E113">
        <v>615</v>
      </c>
      <c r="F113">
        <v>520</v>
      </c>
      <c r="G113">
        <v>442</v>
      </c>
      <c r="H113">
        <v>359</v>
      </c>
      <c r="I113">
        <v>256</v>
      </c>
    </row>
    <row r="114" spans="2:9" ht="12.75">
      <c r="B114">
        <v>387</v>
      </c>
      <c r="C114">
        <v>329</v>
      </c>
      <c r="D114">
        <v>312</v>
      </c>
      <c r="E114">
        <v>286</v>
      </c>
      <c r="F114">
        <v>273</v>
      </c>
      <c r="G114">
        <v>241</v>
      </c>
      <c r="H114">
        <v>215</v>
      </c>
      <c r="I114">
        <v>198</v>
      </c>
    </row>
    <row r="116" spans="2:9" ht="12.75">
      <c r="B116">
        <v>645</v>
      </c>
      <c r="C116">
        <v>552</v>
      </c>
      <c r="D116">
        <v>505</v>
      </c>
      <c r="E116">
        <v>470</v>
      </c>
      <c r="F116">
        <v>436</v>
      </c>
      <c r="G116">
        <v>380</v>
      </c>
      <c r="H116">
        <v>330</v>
      </c>
      <c r="I116">
        <v>295</v>
      </c>
    </row>
    <row r="118" spans="2:11" ht="12.75">
      <c r="B118">
        <v>616</v>
      </c>
      <c r="C118">
        <v>527</v>
      </c>
      <c r="D118">
        <v>481</v>
      </c>
      <c r="E118">
        <v>447</v>
      </c>
      <c r="F118">
        <v>416</v>
      </c>
      <c r="G118">
        <v>363</v>
      </c>
      <c r="H118">
        <v>314</v>
      </c>
      <c r="I118">
        <v>281</v>
      </c>
      <c r="J118">
        <v>248</v>
      </c>
      <c r="K118">
        <v>114</v>
      </c>
    </row>
  </sheetData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10"/>
  </sheetPr>
  <dimension ref="B1:L114"/>
  <sheetViews>
    <sheetView zoomScalePageLayoutView="0" workbookViewId="0" topLeftCell="A1">
      <selection activeCell="O18" sqref="O18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9" ht="12.75">
      <c r="B2">
        <v>30</v>
      </c>
      <c r="C2">
        <v>26</v>
      </c>
      <c r="D2">
        <v>24</v>
      </c>
      <c r="E2">
        <v>21</v>
      </c>
      <c r="F2">
        <v>19</v>
      </c>
      <c r="G2">
        <v>15</v>
      </c>
      <c r="H2">
        <v>13</v>
      </c>
      <c r="I2">
        <v>10</v>
      </c>
    </row>
    <row r="5" spans="2:6" ht="12.75">
      <c r="B5">
        <v>191</v>
      </c>
      <c r="C5">
        <v>171</v>
      </c>
      <c r="D5">
        <v>152</v>
      </c>
      <c r="E5">
        <v>136</v>
      </c>
      <c r="F5">
        <v>113</v>
      </c>
    </row>
    <row r="7" ht="12.75">
      <c r="B7">
        <v>275</v>
      </c>
    </row>
    <row r="8" spans="2:10" ht="12.75">
      <c r="B8">
        <v>101</v>
      </c>
      <c r="C8">
        <v>79</v>
      </c>
      <c r="D8">
        <v>67</v>
      </c>
      <c r="E8">
        <v>63</v>
      </c>
      <c r="F8">
        <v>58</v>
      </c>
      <c r="G8">
        <v>48</v>
      </c>
      <c r="H8">
        <v>42</v>
      </c>
      <c r="I8">
        <v>35</v>
      </c>
      <c r="J8">
        <v>25</v>
      </c>
    </row>
    <row r="11" spans="2:10" ht="12.75">
      <c r="B11">
        <v>146</v>
      </c>
      <c r="C11">
        <v>122</v>
      </c>
      <c r="D11">
        <v>115</v>
      </c>
      <c r="E11">
        <v>106</v>
      </c>
      <c r="F11">
        <v>91</v>
      </c>
      <c r="G11">
        <v>70</v>
      </c>
      <c r="H11">
        <v>60</v>
      </c>
      <c r="I11">
        <v>41</v>
      </c>
      <c r="J11">
        <v>78</v>
      </c>
    </row>
    <row r="17" spans="2:10" ht="12.75">
      <c r="B17">
        <v>251</v>
      </c>
      <c r="C17">
        <v>221</v>
      </c>
      <c r="D17">
        <v>208</v>
      </c>
      <c r="E17">
        <v>189</v>
      </c>
      <c r="F17">
        <v>156</v>
      </c>
      <c r="G17">
        <v>137</v>
      </c>
      <c r="H17">
        <v>118</v>
      </c>
      <c r="I17">
        <v>222</v>
      </c>
      <c r="J17">
        <v>123</v>
      </c>
    </row>
    <row r="23" spans="2:10" ht="12.75">
      <c r="B23">
        <v>61</v>
      </c>
      <c r="C23">
        <v>53</v>
      </c>
      <c r="D23">
        <v>50</v>
      </c>
      <c r="E23">
        <v>49</v>
      </c>
      <c r="F23">
        <v>47</v>
      </c>
      <c r="G23">
        <v>41</v>
      </c>
      <c r="H23">
        <v>40</v>
      </c>
      <c r="I23">
        <v>28</v>
      </c>
      <c r="J23">
        <v>25</v>
      </c>
    </row>
    <row r="24" spans="2:10" ht="12.75">
      <c r="B24">
        <v>192</v>
      </c>
      <c r="C24">
        <v>166</v>
      </c>
      <c r="D24">
        <v>276</v>
      </c>
      <c r="E24">
        <v>245</v>
      </c>
      <c r="F24">
        <v>215</v>
      </c>
      <c r="G24">
        <v>177</v>
      </c>
      <c r="H24">
        <v>121</v>
      </c>
      <c r="I24">
        <v>96</v>
      </c>
      <c r="J24">
        <v>66</v>
      </c>
    </row>
    <row r="27" spans="2:6" ht="12.75">
      <c r="B27">
        <v>231</v>
      </c>
      <c r="C27">
        <v>219</v>
      </c>
      <c r="D27">
        <v>216</v>
      </c>
      <c r="E27">
        <v>203</v>
      </c>
      <c r="F27">
        <v>182</v>
      </c>
    </row>
    <row r="48" spans="2:9" ht="12.75">
      <c r="B48">
        <v>283</v>
      </c>
      <c r="C48">
        <v>253</v>
      </c>
      <c r="D48">
        <v>221</v>
      </c>
      <c r="E48">
        <v>187</v>
      </c>
      <c r="F48">
        <v>210</v>
      </c>
      <c r="G48">
        <v>211</v>
      </c>
      <c r="H48">
        <v>152</v>
      </c>
      <c r="I48">
        <v>119</v>
      </c>
    </row>
    <row r="55" spans="2:11" ht="12.75">
      <c r="B55">
        <v>224</v>
      </c>
      <c r="C55">
        <v>935</v>
      </c>
      <c r="D55">
        <v>823</v>
      </c>
      <c r="E55">
        <v>754</v>
      </c>
      <c r="F55">
        <v>672</v>
      </c>
      <c r="G55">
        <v>576</v>
      </c>
      <c r="H55">
        <v>472</v>
      </c>
      <c r="I55">
        <v>354</v>
      </c>
      <c r="J55">
        <v>242</v>
      </c>
      <c r="K55">
        <v>137</v>
      </c>
    </row>
    <row r="61" spans="2:6" ht="12.75">
      <c r="B61">
        <v>6</v>
      </c>
      <c r="C61">
        <v>5</v>
      </c>
      <c r="D61">
        <v>5</v>
      </c>
      <c r="E61">
        <v>5</v>
      </c>
      <c r="F61">
        <v>3</v>
      </c>
    </row>
    <row r="63" spans="2:7" ht="12.75">
      <c r="B63">
        <v>55</v>
      </c>
      <c r="C63">
        <v>52</v>
      </c>
      <c r="D63">
        <v>47</v>
      </c>
      <c r="E63">
        <v>43</v>
      </c>
      <c r="F63">
        <v>42</v>
      </c>
      <c r="G63">
        <v>39</v>
      </c>
    </row>
    <row r="64" spans="2:5" ht="12.75">
      <c r="B64">
        <v>163</v>
      </c>
      <c r="C64">
        <v>153</v>
      </c>
      <c r="D64">
        <v>133</v>
      </c>
      <c r="E64">
        <v>122</v>
      </c>
    </row>
    <row r="65" ht="12.75">
      <c r="B65">
        <v>77</v>
      </c>
    </row>
    <row r="66" spans="2:9" ht="12.75">
      <c r="B66">
        <v>1000</v>
      </c>
      <c r="C66">
        <v>858</v>
      </c>
      <c r="D66">
        <v>750</v>
      </c>
      <c r="E66">
        <v>649</v>
      </c>
      <c r="F66">
        <v>517</v>
      </c>
      <c r="G66">
        <v>393</v>
      </c>
      <c r="H66">
        <v>303</v>
      </c>
      <c r="I66">
        <v>212</v>
      </c>
    </row>
    <row r="67" spans="2:8" ht="12.75">
      <c r="B67">
        <v>66</v>
      </c>
      <c r="C67">
        <v>55</v>
      </c>
      <c r="D67">
        <v>39</v>
      </c>
      <c r="E67">
        <v>33</v>
      </c>
      <c r="F67">
        <v>27</v>
      </c>
      <c r="G67">
        <v>23</v>
      </c>
      <c r="H67">
        <v>350</v>
      </c>
    </row>
    <row r="73" ht="12.75">
      <c r="B73">
        <v>103</v>
      </c>
    </row>
    <row r="74" spans="2:9" ht="12.75">
      <c r="B74">
        <v>3190</v>
      </c>
      <c r="C74">
        <v>2888</v>
      </c>
      <c r="D74">
        <v>2598</v>
      </c>
      <c r="E74">
        <v>2273</v>
      </c>
      <c r="F74">
        <v>1939</v>
      </c>
      <c r="G74">
        <v>1595</v>
      </c>
      <c r="H74">
        <v>1261</v>
      </c>
      <c r="I74">
        <v>957</v>
      </c>
    </row>
    <row r="75" spans="2:9" ht="12.75">
      <c r="B75">
        <v>440</v>
      </c>
      <c r="C75">
        <v>387</v>
      </c>
      <c r="D75">
        <v>321</v>
      </c>
      <c r="E75">
        <v>295</v>
      </c>
      <c r="F75">
        <v>251</v>
      </c>
      <c r="G75">
        <v>2275</v>
      </c>
      <c r="H75">
        <v>1821</v>
      </c>
      <c r="I75">
        <v>1340</v>
      </c>
    </row>
    <row r="78" spans="2:11" ht="12.75">
      <c r="B78">
        <v>116</v>
      </c>
      <c r="C78">
        <v>95</v>
      </c>
      <c r="D78">
        <v>94</v>
      </c>
      <c r="E78">
        <v>91</v>
      </c>
      <c r="F78">
        <v>80</v>
      </c>
      <c r="G78">
        <v>64</v>
      </c>
      <c r="H78">
        <v>58</v>
      </c>
      <c r="I78">
        <v>28</v>
      </c>
      <c r="J78">
        <v>6</v>
      </c>
      <c r="K78">
        <v>2</v>
      </c>
    </row>
    <row r="79" spans="2:11" ht="12.75">
      <c r="B79">
        <v>1933</v>
      </c>
      <c r="C79">
        <v>1750</v>
      </c>
      <c r="D79">
        <v>1572</v>
      </c>
      <c r="E79">
        <v>1424</v>
      </c>
      <c r="F79">
        <v>1363</v>
      </c>
      <c r="G79">
        <v>1118</v>
      </c>
      <c r="H79">
        <v>890</v>
      </c>
      <c r="I79">
        <v>659</v>
      </c>
      <c r="J79">
        <v>438</v>
      </c>
      <c r="K79">
        <v>224</v>
      </c>
    </row>
    <row r="82" spans="2:11" ht="12.75">
      <c r="B82">
        <v>451</v>
      </c>
      <c r="C82">
        <v>395</v>
      </c>
      <c r="D82">
        <v>348</v>
      </c>
      <c r="E82">
        <v>256</v>
      </c>
      <c r="F82">
        <v>188</v>
      </c>
      <c r="G82">
        <v>147</v>
      </c>
      <c r="H82">
        <v>104</v>
      </c>
      <c r="I82">
        <v>67</v>
      </c>
      <c r="J82">
        <v>41</v>
      </c>
      <c r="K82">
        <v>22</v>
      </c>
    </row>
    <row r="84" spans="2:3" ht="12.75">
      <c r="B84">
        <v>292</v>
      </c>
      <c r="C84">
        <v>274</v>
      </c>
    </row>
    <row r="85" spans="2:4" ht="12.75">
      <c r="B85">
        <v>2</v>
      </c>
      <c r="C85">
        <v>2</v>
      </c>
      <c r="D85">
        <v>2</v>
      </c>
    </row>
    <row r="86" spans="2:6" ht="12.75">
      <c r="B86">
        <v>1</v>
      </c>
      <c r="C86">
        <v>1</v>
      </c>
      <c r="D86">
        <v>1</v>
      </c>
      <c r="E86">
        <v>1</v>
      </c>
      <c r="F86">
        <v>1</v>
      </c>
    </row>
    <row r="87" spans="2:8" ht="12.75">
      <c r="B87">
        <v>4644</v>
      </c>
      <c r="C87">
        <v>4177</v>
      </c>
      <c r="D87">
        <v>3741</v>
      </c>
      <c r="E87">
        <v>3262</v>
      </c>
      <c r="F87">
        <v>2776</v>
      </c>
      <c r="G87">
        <v>2331</v>
      </c>
      <c r="H87">
        <v>1858</v>
      </c>
    </row>
    <row r="88" spans="2:9" ht="12.75">
      <c r="B88">
        <v>1034</v>
      </c>
      <c r="C88">
        <v>944</v>
      </c>
      <c r="D88">
        <v>844</v>
      </c>
      <c r="E88">
        <v>745</v>
      </c>
      <c r="F88">
        <v>644</v>
      </c>
      <c r="G88">
        <v>562</v>
      </c>
      <c r="H88">
        <v>487</v>
      </c>
      <c r="I88">
        <v>391</v>
      </c>
    </row>
    <row r="89" ht="12.75">
      <c r="B89">
        <v>20</v>
      </c>
    </row>
    <row r="90" spans="2:7" ht="12.75">
      <c r="B90">
        <v>4748</v>
      </c>
      <c r="C90">
        <v>4279</v>
      </c>
      <c r="D90">
        <v>3801</v>
      </c>
      <c r="E90">
        <v>3340</v>
      </c>
      <c r="F90">
        <v>2868</v>
      </c>
      <c r="G90">
        <v>2395</v>
      </c>
    </row>
    <row r="91" spans="2:8" ht="12.75">
      <c r="B91">
        <v>41</v>
      </c>
      <c r="C91">
        <v>36</v>
      </c>
      <c r="D91">
        <v>32</v>
      </c>
      <c r="E91">
        <v>26</v>
      </c>
      <c r="F91">
        <v>24</v>
      </c>
      <c r="G91">
        <v>21</v>
      </c>
      <c r="H91">
        <v>16</v>
      </c>
    </row>
    <row r="94" spans="2:6" ht="12.75">
      <c r="B94">
        <v>958</v>
      </c>
      <c r="C94">
        <v>846</v>
      </c>
      <c r="D94">
        <v>748</v>
      </c>
      <c r="E94">
        <v>662</v>
      </c>
      <c r="F94">
        <v>569</v>
      </c>
    </row>
    <row r="95" spans="2:9" ht="12.75">
      <c r="B95">
        <v>9</v>
      </c>
      <c r="C95">
        <v>9</v>
      </c>
      <c r="D95">
        <v>9</v>
      </c>
      <c r="E95">
        <v>8</v>
      </c>
      <c r="F95">
        <v>5</v>
      </c>
      <c r="G95">
        <v>2</v>
      </c>
      <c r="H95">
        <v>2</v>
      </c>
      <c r="I95">
        <v>2</v>
      </c>
    </row>
    <row r="100" spans="2:9" ht="12.75">
      <c r="B100">
        <v>98</v>
      </c>
      <c r="C100">
        <v>91</v>
      </c>
      <c r="D100">
        <v>83</v>
      </c>
      <c r="E100">
        <v>63</v>
      </c>
      <c r="F100">
        <v>50</v>
      </c>
      <c r="G100">
        <v>42</v>
      </c>
      <c r="H100">
        <v>52</v>
      </c>
      <c r="I100">
        <v>29</v>
      </c>
    </row>
    <row r="104" spans="2:7" ht="12.75">
      <c r="B104">
        <v>325</v>
      </c>
      <c r="C104">
        <v>314</v>
      </c>
      <c r="D104">
        <v>284</v>
      </c>
      <c r="E104">
        <v>250</v>
      </c>
      <c r="F104">
        <v>212</v>
      </c>
      <c r="G104">
        <v>182</v>
      </c>
    </row>
    <row r="106" spans="2:8" ht="12.75">
      <c r="B106">
        <v>134</v>
      </c>
      <c r="C106">
        <v>123</v>
      </c>
      <c r="D106">
        <v>102</v>
      </c>
      <c r="E106">
        <v>94</v>
      </c>
      <c r="F106">
        <v>79</v>
      </c>
      <c r="G106">
        <v>59</v>
      </c>
      <c r="H106">
        <v>45</v>
      </c>
    </row>
    <row r="107" spans="2:6" ht="12.75">
      <c r="B107">
        <v>323</v>
      </c>
      <c r="C107">
        <v>291</v>
      </c>
      <c r="D107">
        <v>275</v>
      </c>
      <c r="E107">
        <v>255</v>
      </c>
      <c r="F107">
        <v>237</v>
      </c>
    </row>
    <row r="109" spans="2:9" ht="12.75">
      <c r="B109">
        <v>24</v>
      </c>
      <c r="C109">
        <v>23</v>
      </c>
      <c r="D109">
        <v>22</v>
      </c>
      <c r="E109">
        <v>22</v>
      </c>
      <c r="F109">
        <v>20</v>
      </c>
      <c r="G109">
        <v>19</v>
      </c>
      <c r="H109">
        <v>18</v>
      </c>
      <c r="I109">
        <v>12</v>
      </c>
    </row>
    <row r="114" spans="2:11" ht="12.75">
      <c r="B114">
        <v>387</v>
      </c>
      <c r="C114">
        <v>329</v>
      </c>
      <c r="D114">
        <v>312</v>
      </c>
      <c r="E114">
        <v>286</v>
      </c>
      <c r="F114">
        <v>273</v>
      </c>
      <c r="G114">
        <v>241</v>
      </c>
      <c r="H114">
        <v>215</v>
      </c>
      <c r="I114">
        <v>198</v>
      </c>
      <c r="J114">
        <v>248</v>
      </c>
      <c r="K114">
        <v>114</v>
      </c>
    </row>
  </sheetData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10"/>
  </sheetPr>
  <dimension ref="B1:L118"/>
  <sheetViews>
    <sheetView zoomScalePageLayoutView="0" workbookViewId="0" topLeftCell="A1">
      <selection activeCell="B1" sqref="B1:L118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4" ht="12.75">
      <c r="B2">
        <v>121</v>
      </c>
      <c r="C2">
        <v>109</v>
      </c>
      <c r="D2">
        <v>99</v>
      </c>
    </row>
    <row r="3" spans="2:8" ht="12.75">
      <c r="B3">
        <v>30</v>
      </c>
      <c r="C3">
        <v>26</v>
      </c>
      <c r="D3">
        <v>25</v>
      </c>
      <c r="E3">
        <v>21</v>
      </c>
      <c r="F3">
        <v>19</v>
      </c>
      <c r="G3">
        <v>15</v>
      </c>
      <c r="H3">
        <v>13</v>
      </c>
    </row>
    <row r="4" spans="2:4" ht="12.75">
      <c r="B4">
        <v>332</v>
      </c>
      <c r="C4">
        <v>308</v>
      </c>
      <c r="D4">
        <v>277</v>
      </c>
    </row>
    <row r="5" spans="2:3" ht="12.75">
      <c r="B5">
        <v>191</v>
      </c>
      <c r="C5">
        <v>172</v>
      </c>
    </row>
    <row r="7" spans="2:8" ht="12.75">
      <c r="B7">
        <v>275</v>
      </c>
      <c r="C7">
        <v>267</v>
      </c>
      <c r="D7">
        <v>243</v>
      </c>
      <c r="E7">
        <v>220</v>
      </c>
      <c r="F7">
        <v>187</v>
      </c>
      <c r="G7">
        <v>130</v>
      </c>
      <c r="H7">
        <v>96</v>
      </c>
    </row>
    <row r="8" spans="2:4" ht="12.75">
      <c r="B8">
        <v>222</v>
      </c>
      <c r="C8">
        <v>197</v>
      </c>
      <c r="D8">
        <v>179</v>
      </c>
    </row>
    <row r="10" ht="12.75">
      <c r="B10">
        <v>101</v>
      </c>
    </row>
    <row r="11" spans="2:10" ht="12.75">
      <c r="B11">
        <v>542</v>
      </c>
      <c r="C11">
        <v>498</v>
      </c>
      <c r="D11">
        <v>421</v>
      </c>
      <c r="E11">
        <v>336</v>
      </c>
      <c r="F11">
        <v>257</v>
      </c>
      <c r="G11">
        <v>202</v>
      </c>
      <c r="H11">
        <v>168</v>
      </c>
      <c r="I11">
        <v>114</v>
      </c>
      <c r="J11">
        <v>78</v>
      </c>
    </row>
    <row r="12" spans="2:8" ht="12.75">
      <c r="B12">
        <v>465</v>
      </c>
      <c r="C12">
        <v>433</v>
      </c>
      <c r="D12">
        <v>365</v>
      </c>
      <c r="E12">
        <v>287</v>
      </c>
      <c r="F12">
        <v>215</v>
      </c>
      <c r="G12">
        <v>164</v>
      </c>
      <c r="H12">
        <v>137</v>
      </c>
    </row>
    <row r="13" spans="2:11" ht="12.75">
      <c r="B13">
        <v>738</v>
      </c>
      <c r="C13">
        <v>673</v>
      </c>
      <c r="D13">
        <v>576</v>
      </c>
      <c r="E13">
        <v>471</v>
      </c>
      <c r="F13">
        <v>374</v>
      </c>
      <c r="G13">
        <v>298</v>
      </c>
      <c r="H13">
        <v>249</v>
      </c>
      <c r="I13">
        <v>177</v>
      </c>
      <c r="J13">
        <v>119</v>
      </c>
      <c r="K13">
        <v>54</v>
      </c>
    </row>
    <row r="14" spans="2:5" ht="12.75">
      <c r="B14">
        <v>146</v>
      </c>
      <c r="C14">
        <v>138</v>
      </c>
      <c r="D14">
        <v>125</v>
      </c>
      <c r="E14">
        <v>95</v>
      </c>
    </row>
    <row r="17" ht="12.75">
      <c r="B17">
        <v>820</v>
      </c>
    </row>
    <row r="18" spans="2:3" ht="12.75">
      <c r="B18">
        <v>1382</v>
      </c>
      <c r="C18">
        <v>1233</v>
      </c>
    </row>
    <row r="20" spans="2:3" ht="12.75">
      <c r="B20">
        <v>251</v>
      </c>
      <c r="C20">
        <v>209</v>
      </c>
    </row>
    <row r="23" ht="12.75">
      <c r="B23">
        <v>61</v>
      </c>
    </row>
    <row r="24" ht="12.75">
      <c r="B24">
        <v>342</v>
      </c>
    </row>
    <row r="25" spans="2:10" ht="12.75">
      <c r="B25">
        <v>426</v>
      </c>
      <c r="C25">
        <v>377</v>
      </c>
      <c r="D25">
        <v>325</v>
      </c>
      <c r="E25">
        <v>264</v>
      </c>
      <c r="F25">
        <v>219</v>
      </c>
      <c r="G25">
        <v>176</v>
      </c>
      <c r="H25">
        <v>133</v>
      </c>
      <c r="I25">
        <v>94</v>
      </c>
      <c r="J25">
        <v>65</v>
      </c>
    </row>
    <row r="26" spans="2:7" ht="12.75">
      <c r="B26">
        <v>192</v>
      </c>
      <c r="C26">
        <v>176</v>
      </c>
      <c r="D26">
        <v>152</v>
      </c>
      <c r="E26">
        <v>121</v>
      </c>
      <c r="F26">
        <v>107</v>
      </c>
      <c r="G26">
        <v>86</v>
      </c>
    </row>
    <row r="30" spans="2:7" ht="12.75">
      <c r="B30">
        <v>549</v>
      </c>
      <c r="C30">
        <v>514</v>
      </c>
      <c r="D30">
        <v>477</v>
      </c>
      <c r="E30">
        <v>388</v>
      </c>
      <c r="F30">
        <v>304</v>
      </c>
      <c r="G30">
        <v>256</v>
      </c>
    </row>
    <row r="34" spans="2:6" ht="12.75">
      <c r="B34">
        <v>251</v>
      </c>
      <c r="C34">
        <v>244</v>
      </c>
      <c r="D34">
        <v>231</v>
      </c>
      <c r="E34">
        <v>185</v>
      </c>
      <c r="F34">
        <v>138</v>
      </c>
    </row>
    <row r="35" spans="2:5" ht="12.75">
      <c r="B35">
        <v>231</v>
      </c>
      <c r="C35">
        <v>225</v>
      </c>
      <c r="D35">
        <v>213</v>
      </c>
      <c r="E35">
        <v>169</v>
      </c>
    </row>
    <row r="48" spans="2:4" ht="12.75">
      <c r="B48">
        <v>283</v>
      </c>
      <c r="C48">
        <v>257</v>
      </c>
      <c r="D48">
        <v>223</v>
      </c>
    </row>
    <row r="49" spans="2:4" ht="12.75">
      <c r="B49">
        <v>3376</v>
      </c>
      <c r="C49">
        <v>3028</v>
      </c>
      <c r="D49">
        <v>2675</v>
      </c>
    </row>
    <row r="50" spans="2:4" ht="12.75">
      <c r="B50">
        <v>373</v>
      </c>
      <c r="C50">
        <v>338</v>
      </c>
      <c r="D50">
        <v>294</v>
      </c>
    </row>
    <row r="51" spans="2:5" ht="12.75">
      <c r="B51">
        <v>485</v>
      </c>
      <c r="C51">
        <v>435</v>
      </c>
      <c r="D51">
        <v>379</v>
      </c>
      <c r="E51">
        <v>316</v>
      </c>
    </row>
    <row r="52" spans="2:7" ht="12.75">
      <c r="B52">
        <v>573</v>
      </c>
      <c r="C52">
        <v>514</v>
      </c>
      <c r="D52">
        <v>444</v>
      </c>
      <c r="E52">
        <v>372</v>
      </c>
      <c r="F52">
        <v>301</v>
      </c>
      <c r="G52">
        <v>229</v>
      </c>
    </row>
    <row r="53" spans="2:6" ht="12.75">
      <c r="B53">
        <v>380</v>
      </c>
      <c r="C53">
        <v>345</v>
      </c>
      <c r="D53">
        <v>301</v>
      </c>
      <c r="E53">
        <v>250</v>
      </c>
      <c r="F53">
        <v>208</v>
      </c>
    </row>
    <row r="54" spans="2:3" ht="12.75">
      <c r="B54">
        <v>462</v>
      </c>
      <c r="C54">
        <v>414</v>
      </c>
    </row>
    <row r="55" ht="12.75">
      <c r="B55">
        <v>224</v>
      </c>
    </row>
    <row r="59" ht="12.75">
      <c r="B59">
        <v>1059</v>
      </c>
    </row>
    <row r="61" spans="2:3" ht="12.75">
      <c r="B61">
        <v>190</v>
      </c>
      <c r="C61">
        <v>171</v>
      </c>
    </row>
    <row r="62" spans="2:3" ht="12.75">
      <c r="B62">
        <v>6</v>
      </c>
      <c r="C62">
        <v>6</v>
      </c>
    </row>
    <row r="63" ht="12.75">
      <c r="B63">
        <v>55</v>
      </c>
    </row>
    <row r="64" spans="2:5" ht="12.75">
      <c r="B64">
        <v>163</v>
      </c>
      <c r="C64">
        <v>159</v>
      </c>
      <c r="D64">
        <v>135</v>
      </c>
      <c r="E64">
        <v>104</v>
      </c>
    </row>
    <row r="65" spans="2:4" ht="12.75">
      <c r="B65">
        <v>77</v>
      </c>
      <c r="C65">
        <v>75</v>
      </c>
      <c r="D65">
        <v>72</v>
      </c>
    </row>
    <row r="66" spans="2:3" ht="12.75">
      <c r="B66">
        <v>1000</v>
      </c>
      <c r="C66">
        <v>928</v>
      </c>
    </row>
    <row r="67" spans="2:4" ht="12.75">
      <c r="B67">
        <v>66</v>
      </c>
      <c r="C67">
        <v>66</v>
      </c>
      <c r="D67">
        <v>64</v>
      </c>
    </row>
    <row r="68" spans="2:5" ht="12.75">
      <c r="B68">
        <v>416</v>
      </c>
      <c r="C68">
        <v>403</v>
      </c>
      <c r="D68">
        <v>364</v>
      </c>
      <c r="E68">
        <v>268</v>
      </c>
    </row>
    <row r="69" spans="2:6" ht="12.75">
      <c r="B69">
        <v>394</v>
      </c>
      <c r="C69">
        <v>382</v>
      </c>
      <c r="D69">
        <v>347</v>
      </c>
      <c r="E69">
        <v>259</v>
      </c>
      <c r="F69">
        <v>200</v>
      </c>
    </row>
    <row r="70" spans="2:5" ht="12.75">
      <c r="B70">
        <v>161</v>
      </c>
      <c r="C70">
        <v>158</v>
      </c>
      <c r="D70">
        <v>147</v>
      </c>
      <c r="E70">
        <v>114</v>
      </c>
    </row>
    <row r="71" spans="2:4" ht="12.75">
      <c r="B71">
        <v>940</v>
      </c>
      <c r="C71">
        <v>887</v>
      </c>
      <c r="D71">
        <v>761</v>
      </c>
    </row>
    <row r="72" spans="2:4" ht="12.75">
      <c r="B72">
        <v>104</v>
      </c>
      <c r="C72">
        <v>104</v>
      </c>
      <c r="D72">
        <v>96</v>
      </c>
    </row>
    <row r="73" spans="2:3" ht="12.75">
      <c r="B73">
        <v>103</v>
      </c>
      <c r="C73">
        <v>100</v>
      </c>
    </row>
    <row r="74" spans="2:3" ht="12.75">
      <c r="B74">
        <v>3190</v>
      </c>
      <c r="C74">
        <v>2815</v>
      </c>
    </row>
    <row r="75" spans="2:5" ht="12.75">
      <c r="B75">
        <v>440</v>
      </c>
      <c r="C75">
        <v>417</v>
      </c>
      <c r="D75">
        <v>371</v>
      </c>
      <c r="E75">
        <v>341</v>
      </c>
    </row>
    <row r="76" spans="2:5" ht="12.75">
      <c r="B76">
        <v>4399</v>
      </c>
      <c r="C76">
        <v>3974</v>
      </c>
      <c r="D76">
        <v>3472</v>
      </c>
      <c r="E76">
        <v>2985</v>
      </c>
    </row>
    <row r="78" ht="12.75">
      <c r="B78">
        <v>116</v>
      </c>
    </row>
    <row r="79" ht="12.75">
      <c r="B79">
        <v>1933</v>
      </c>
    </row>
    <row r="80" spans="2:7" ht="12.75">
      <c r="B80">
        <v>2157</v>
      </c>
      <c r="C80">
        <v>1910</v>
      </c>
      <c r="D80">
        <v>1662</v>
      </c>
      <c r="E80">
        <v>1396</v>
      </c>
      <c r="F80">
        <v>1177</v>
      </c>
      <c r="G80">
        <v>969</v>
      </c>
    </row>
    <row r="81" ht="12.75">
      <c r="B81">
        <v>1992</v>
      </c>
    </row>
    <row r="82" ht="12.75">
      <c r="B82">
        <v>451</v>
      </c>
    </row>
    <row r="84" ht="12.75">
      <c r="B84">
        <v>292</v>
      </c>
    </row>
    <row r="85" spans="2:6" ht="12.75">
      <c r="B85">
        <v>2</v>
      </c>
      <c r="C85">
        <v>2</v>
      </c>
      <c r="D85">
        <v>2</v>
      </c>
      <c r="E85">
        <v>2</v>
      </c>
      <c r="F85">
        <v>2</v>
      </c>
    </row>
    <row r="86" spans="2:5" ht="12.75">
      <c r="B86">
        <v>1</v>
      </c>
      <c r="C86">
        <v>1</v>
      </c>
      <c r="D86">
        <v>1</v>
      </c>
      <c r="E86">
        <v>1</v>
      </c>
    </row>
    <row r="87" spans="2:6" ht="12.75">
      <c r="B87">
        <v>4644</v>
      </c>
      <c r="C87">
        <v>4178</v>
      </c>
      <c r="D87">
        <v>3685</v>
      </c>
      <c r="E87">
        <v>3206</v>
      </c>
      <c r="F87">
        <v>2703</v>
      </c>
    </row>
    <row r="88" ht="12.75">
      <c r="B88">
        <v>1034</v>
      </c>
    </row>
    <row r="89" spans="2:5" ht="12.75">
      <c r="B89">
        <v>20</v>
      </c>
      <c r="C89">
        <v>20</v>
      </c>
      <c r="D89">
        <v>20</v>
      </c>
      <c r="E89">
        <v>20</v>
      </c>
    </row>
    <row r="90" spans="2:4" ht="12.75">
      <c r="B90">
        <v>4748</v>
      </c>
      <c r="C90">
        <v>4268</v>
      </c>
      <c r="D90">
        <v>3788</v>
      </c>
    </row>
    <row r="91" spans="2:6" ht="12.75">
      <c r="B91">
        <v>41</v>
      </c>
      <c r="C91">
        <v>34</v>
      </c>
      <c r="D91">
        <v>29</v>
      </c>
      <c r="E91">
        <v>28</v>
      </c>
      <c r="F91">
        <v>27</v>
      </c>
    </row>
    <row r="92" spans="2:3" ht="12.75">
      <c r="B92">
        <v>63</v>
      </c>
      <c r="C92">
        <v>54</v>
      </c>
    </row>
    <row r="94" spans="2:4" ht="12.75">
      <c r="B94">
        <v>958</v>
      </c>
      <c r="C94">
        <v>842</v>
      </c>
      <c r="D94">
        <v>720</v>
      </c>
    </row>
    <row r="95" spans="2:3" ht="12.75">
      <c r="B95">
        <v>9</v>
      </c>
      <c r="C95">
        <v>9</v>
      </c>
    </row>
    <row r="100" spans="2:5" ht="12.75">
      <c r="B100">
        <v>98</v>
      </c>
      <c r="C100">
        <v>93</v>
      </c>
      <c r="D100">
        <v>85</v>
      </c>
      <c r="E100">
        <v>66</v>
      </c>
    </row>
    <row r="101" spans="2:10" ht="12.75">
      <c r="B101">
        <v>539</v>
      </c>
      <c r="C101">
        <v>500</v>
      </c>
      <c r="D101">
        <v>459</v>
      </c>
      <c r="E101">
        <v>308</v>
      </c>
      <c r="F101">
        <v>236</v>
      </c>
      <c r="G101">
        <v>155</v>
      </c>
      <c r="H101">
        <v>120</v>
      </c>
      <c r="I101">
        <v>94</v>
      </c>
      <c r="J101">
        <v>59</v>
      </c>
    </row>
    <row r="102" spans="2:8" ht="12.75">
      <c r="B102">
        <v>226</v>
      </c>
      <c r="C102">
        <v>210</v>
      </c>
      <c r="D102">
        <v>192</v>
      </c>
      <c r="E102">
        <v>138</v>
      </c>
      <c r="F102">
        <v>106</v>
      </c>
      <c r="G102">
        <v>72</v>
      </c>
      <c r="H102">
        <v>50</v>
      </c>
    </row>
    <row r="103" spans="2:7" ht="12.75">
      <c r="B103">
        <v>159</v>
      </c>
      <c r="C103">
        <v>150</v>
      </c>
      <c r="D103">
        <v>135</v>
      </c>
      <c r="E103">
        <v>102</v>
      </c>
      <c r="F103">
        <v>88</v>
      </c>
      <c r="G103">
        <v>58</v>
      </c>
    </row>
    <row r="105" ht="12.75">
      <c r="B105">
        <v>325</v>
      </c>
    </row>
    <row r="106" spans="2:5" ht="12.75">
      <c r="B106">
        <v>134</v>
      </c>
      <c r="C106">
        <v>129</v>
      </c>
      <c r="D106">
        <v>119</v>
      </c>
      <c r="E106">
        <v>98</v>
      </c>
    </row>
    <row r="108" spans="2:5" ht="12.75">
      <c r="B108">
        <v>323</v>
      </c>
      <c r="C108">
        <v>246</v>
      </c>
      <c r="D108">
        <v>192</v>
      </c>
      <c r="E108">
        <v>151</v>
      </c>
    </row>
    <row r="109" spans="2:5" ht="12.75">
      <c r="B109">
        <v>86</v>
      </c>
      <c r="C109">
        <v>84</v>
      </c>
      <c r="D109">
        <v>75</v>
      </c>
      <c r="E109">
        <v>69</v>
      </c>
    </row>
    <row r="110" spans="2:3" ht="12.75">
      <c r="B110">
        <v>24</v>
      </c>
      <c r="C110">
        <v>23</v>
      </c>
    </row>
    <row r="112" spans="2:9" ht="12.75">
      <c r="B112">
        <v>4564</v>
      </c>
      <c r="C112">
        <v>4074</v>
      </c>
      <c r="D112">
        <v>3631</v>
      </c>
      <c r="E112">
        <v>3151</v>
      </c>
      <c r="F112">
        <v>2651</v>
      </c>
      <c r="G112">
        <v>2154</v>
      </c>
      <c r="H112">
        <v>1697</v>
      </c>
      <c r="I112">
        <v>1259</v>
      </c>
    </row>
    <row r="113" spans="2:7" ht="12.75">
      <c r="B113">
        <v>880</v>
      </c>
      <c r="C113">
        <v>814</v>
      </c>
      <c r="D113">
        <v>721</v>
      </c>
      <c r="E113">
        <v>618</v>
      </c>
      <c r="F113">
        <v>527</v>
      </c>
      <c r="G113">
        <v>424</v>
      </c>
    </row>
    <row r="114" ht="12.75">
      <c r="B114">
        <v>387</v>
      </c>
    </row>
    <row r="116" spans="2:8" ht="12.75">
      <c r="B116">
        <v>645</v>
      </c>
      <c r="C116">
        <v>471</v>
      </c>
      <c r="D116">
        <v>427</v>
      </c>
      <c r="E116">
        <v>332</v>
      </c>
      <c r="F116">
        <v>287</v>
      </c>
      <c r="G116">
        <v>236</v>
      </c>
      <c r="H116">
        <v>204</v>
      </c>
    </row>
    <row r="118" spans="2:3" ht="12.75">
      <c r="B118">
        <v>616</v>
      </c>
      <c r="C118">
        <v>449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J38" sqref="J38"/>
    </sheetView>
  </sheetViews>
  <sheetFormatPr defaultColWidth="9.140625" defaultRowHeight="12.75"/>
  <sheetData>
    <row r="21" spans="3:13" ht="12.75">
      <c r="C21" s="7">
        <f>TopPR_Dyn_Binary_AR!$B$1</f>
        <v>0</v>
      </c>
      <c r="D21" s="7">
        <f>TopPR_Dyn_Binary_AR!$C$1</f>
        <v>0.1</v>
      </c>
      <c r="E21" s="7">
        <f>TopPR_Dyn_Binary_AR!$D$1</f>
        <v>0.2</v>
      </c>
      <c r="F21" s="7">
        <f>TopPR_Dyn_Binary_AR!$E$1</f>
        <v>0.3</v>
      </c>
      <c r="G21" s="7">
        <f>TopPR_Dyn_Binary_AR!$F$1</f>
        <v>0.4</v>
      </c>
      <c r="H21" s="7">
        <f>TopPR_Dyn_Binary_AR!$G$1</f>
        <v>0.5</v>
      </c>
      <c r="I21" s="7">
        <f>TopPR_Dyn_Binary_AR!$H$1</f>
        <v>0.6</v>
      </c>
      <c r="J21" s="7">
        <f>TopPR_Dyn_Binary_AR!$I$1</f>
        <v>0.7</v>
      </c>
      <c r="K21" s="7">
        <f>TopPR_Dyn_Binary_AR!$J$1</f>
        <v>0.8</v>
      </c>
      <c r="L21" s="7">
        <f>TopPR_Dyn_Binary_AR!$K$1</f>
        <v>0.9</v>
      </c>
      <c r="M21" s="7">
        <f>TopPR_Dyn_Binary_AR!$L$1</f>
        <v>1</v>
      </c>
    </row>
    <row r="22" spans="1:13" ht="12.75">
      <c r="A22" s="5"/>
      <c r="B22" s="3" t="s">
        <v>1</v>
      </c>
      <c r="C22">
        <f>COUNT(TopPR_Dyn_Binary_AR!$B$2:$B$118)</f>
        <v>76</v>
      </c>
      <c r="D22">
        <f>COUNT(TopPR_Dyn_Binary_AR!$C$2:$C$118)</f>
        <v>73</v>
      </c>
      <c r="E22">
        <f>COUNT(TopPR_Dyn_Binary_AR!$D$2:$D$118)</f>
        <v>67</v>
      </c>
      <c r="F22">
        <f>COUNT(TopPR_Dyn_Binary_AR!$E$2:$E$118)</f>
        <v>63</v>
      </c>
      <c r="G22">
        <f>COUNT(TopPR_Dyn_Binary_AR!$F$2:$F$118)</f>
        <v>59</v>
      </c>
      <c r="H22">
        <f>COUNT(TopPR_Dyn_Binary_AR!$G$2:$G$118)</f>
        <v>51</v>
      </c>
      <c r="I22">
        <f>COUNT(TopPR_Dyn_Binary_AR!$H$2:$H$118)</f>
        <v>39</v>
      </c>
      <c r="J22">
        <f>COUNT(TopPR_Dyn_Binary_AR!$I$2:$I$118)</f>
        <v>30</v>
      </c>
      <c r="K22">
        <f>COUNT(TopPR_Dyn_Binary_AR!$J$2:$J$118)</f>
        <v>25</v>
      </c>
      <c r="L22">
        <f>COUNT(TopPR_Dyn_Binary_AR!$K$2:$K$118)</f>
        <v>13</v>
      </c>
      <c r="M22">
        <f>COUNT(TopPR_Dyn_Binary_AR!$L$2:$L$118)</f>
        <v>0</v>
      </c>
    </row>
    <row r="23" spans="1:13" ht="12.75">
      <c r="A23" s="5">
        <f>MIN(C23:M23)</f>
        <v>0</v>
      </c>
      <c r="B23" s="3" t="s">
        <v>2</v>
      </c>
      <c r="C23">
        <f>MIN(TopPR_Dyn_Binary_AR!$B$2:$B$118)</f>
        <v>1</v>
      </c>
      <c r="D23">
        <f>MIN(TopPR_Dyn_Binary_AR!$C$2:$C$118)</f>
        <v>1</v>
      </c>
      <c r="E23">
        <f>MIN(TopPR_Dyn_Binary_AR!$D$2:$D$118)</f>
        <v>1</v>
      </c>
      <c r="F23">
        <f>MIN(TopPR_Dyn_Binary_AR!$E$2:$E$118)</f>
        <v>1</v>
      </c>
      <c r="G23">
        <f>MIN(TopPR_Dyn_Binary_AR!$F$2:$F$118)</f>
        <v>1</v>
      </c>
      <c r="H23">
        <f>MIN(TopPR_Dyn_Binary_AR!$G$2:$G$118)</f>
        <v>1</v>
      </c>
      <c r="I23">
        <f>MIN(TopPR_Dyn_Binary_AR!$H$2:$H$118)</f>
        <v>1</v>
      </c>
      <c r="J23">
        <f>MIN(TopPR_Dyn_Binary_AR!$I$2:$I$118)</f>
        <v>1</v>
      </c>
      <c r="K23">
        <f>MIN(TopPR_Dyn_Binary_AR!$J$2:$J$118)</f>
        <v>1</v>
      </c>
      <c r="L23">
        <f>MIN(TopPR_Dyn_Binary_AR!$K$2:$K$118)</f>
        <v>1</v>
      </c>
      <c r="M23">
        <f>MIN(TopPR_Dyn_Binary_AR!$L$2:$L$118)</f>
        <v>0</v>
      </c>
    </row>
    <row r="24" spans="1:13" ht="12.75">
      <c r="A24" s="5"/>
      <c r="B24" s="6">
        <v>25</v>
      </c>
      <c r="C24">
        <f>PERCENTILE(TopPR_Dyn_Binary_AR!$B$2:$B$118,$B24/100)</f>
        <v>119.75</v>
      </c>
      <c r="D24">
        <f>PERCENTILE(TopPR_Dyn_Binary_AR!$C$2:$C$118,$B24/100)</f>
        <v>112</v>
      </c>
      <c r="E24">
        <f>PERCENTILE(TopPR_Dyn_Binary_AR!$D$2:$D$118,$B24/100)</f>
        <v>105.5</v>
      </c>
      <c r="F24">
        <f>PERCENTILE(TopPR_Dyn_Binary_AR!$E$2:$E$118,$B24/100)</f>
        <v>98.5</v>
      </c>
      <c r="G24">
        <f>PERCENTILE(TopPR_Dyn_Binary_AR!$F$2:$F$118,$B24/100)</f>
        <v>93</v>
      </c>
      <c r="H24">
        <f>PERCENTILE(TopPR_Dyn_Binary_AR!$G$2:$G$118,$B24/100)</f>
        <v>72</v>
      </c>
      <c r="I24">
        <f>PERCENTILE(TopPR_Dyn_Binary_AR!$H$2:$H$118,$B24/100)</f>
        <v>59.5</v>
      </c>
      <c r="J24">
        <f>PERCENTILE(TopPR_Dyn_Binary_AR!$I$2:$I$118,$B24/100)</f>
        <v>45.75</v>
      </c>
      <c r="K24">
        <f>PERCENTILE(TopPR_Dyn_Binary_AR!$J$2:$J$118,$B24/100)</f>
        <v>30</v>
      </c>
      <c r="L24">
        <f>PERCENTILE(TopPR_Dyn_Binary_AR!$K$2:$K$118,$B24/100)</f>
        <v>15</v>
      </c>
      <c r="M24" t="e">
        <f>PERCENTILE(TopPR_Dyn_Binary_AR!$L$2:$L$118,$B24/100)</f>
        <v>#NUM!</v>
      </c>
    </row>
    <row r="25" spans="1:13" ht="12.75">
      <c r="A25" s="5">
        <f>A27-A23</f>
        <v>4748</v>
      </c>
      <c r="B25" s="3" t="s">
        <v>3</v>
      </c>
      <c r="C25">
        <f>MEDIAN(TopPR_Dyn_Binary_AR!$B$2:$B$118)</f>
        <v>324</v>
      </c>
      <c r="D25">
        <f>MEDIAN(TopPR_Dyn_Binary_AR!$C$2:$C$118)</f>
        <v>280</v>
      </c>
      <c r="E25">
        <f>MEDIAN(TopPR_Dyn_Binary_AR!$D$2:$D$118)</f>
        <v>251</v>
      </c>
      <c r="F25">
        <f>MEDIAN(TopPR_Dyn_Binary_AR!$E$2:$E$118)</f>
        <v>225</v>
      </c>
      <c r="G25">
        <f>MEDIAN(TopPR_Dyn_Binary_AR!$F$2:$F$118)</f>
        <v>194</v>
      </c>
      <c r="H25">
        <f>MEDIAN(TopPR_Dyn_Binary_AR!$G$2:$G$118)</f>
        <v>155</v>
      </c>
      <c r="I25">
        <f>MEDIAN(TopPR_Dyn_Binary_AR!$H$2:$H$118)</f>
        <v>110</v>
      </c>
      <c r="J25">
        <f>MEDIAN(TopPR_Dyn_Binary_AR!$I$2:$I$118)</f>
        <v>90</v>
      </c>
      <c r="K25">
        <f>MEDIAN(TopPR_Dyn_Binary_AR!$J$2:$J$118)</f>
        <v>77</v>
      </c>
      <c r="L25">
        <f>MEDIAN(TopPR_Dyn_Binary_AR!$K$2:$K$118)</f>
        <v>43</v>
      </c>
      <c r="M25" t="e">
        <f>MEDIAN(TopPR_Dyn_Binary_AR!$L$2:$L$118)</f>
        <v>#NUM!</v>
      </c>
    </row>
    <row r="26" spans="1:13" ht="12.75">
      <c r="A26" s="5"/>
      <c r="B26" s="6">
        <v>75</v>
      </c>
      <c r="C26">
        <f>PERCENTILE(TopPR_Dyn_Binary_AR!$B$2:$B$118,$B26/100)</f>
        <v>623.25</v>
      </c>
      <c r="D26">
        <f>PERCENTILE(TopPR_Dyn_Binary_AR!$C$2:$C$118,$B26/100)</f>
        <v>575</v>
      </c>
      <c r="E26">
        <f>PERCENTILE(TopPR_Dyn_Binary_AR!$D$2:$D$118,$B26/100)</f>
        <v>515.5</v>
      </c>
      <c r="F26">
        <f>PERCENTILE(TopPR_Dyn_Binary_AR!$E$2:$E$118,$B26/100)</f>
        <v>457.5</v>
      </c>
      <c r="G26">
        <f>PERCENTILE(TopPR_Dyn_Binary_AR!$F$2:$F$118,$B26/100)</f>
        <v>391</v>
      </c>
      <c r="H26">
        <f>PERCENTILE(TopPR_Dyn_Binary_AR!$G$2:$G$118,$B26/100)</f>
        <v>290</v>
      </c>
      <c r="I26">
        <f>PERCENTILE(TopPR_Dyn_Binary_AR!$H$2:$H$118,$B26/100)</f>
        <v>189</v>
      </c>
      <c r="J26">
        <f>PERCENTILE(TopPR_Dyn_Binary_AR!$I$2:$I$118,$B26/100)</f>
        <v>142.75</v>
      </c>
      <c r="K26">
        <f>PERCENTILE(TopPR_Dyn_Binary_AR!$J$2:$J$118,$B26/100)</f>
        <v>141</v>
      </c>
      <c r="L26">
        <f>PERCENTILE(TopPR_Dyn_Binary_AR!$K$2:$K$118,$B26/100)</f>
        <v>108</v>
      </c>
      <c r="M26" t="e">
        <f>PERCENTILE(TopPR_Dyn_Binary_AR!$L$2:$L$118,$B26/100)</f>
        <v>#NUM!</v>
      </c>
    </row>
    <row r="27" spans="1:13" ht="12.75">
      <c r="A27" s="5">
        <f>MAX(C27:M27)</f>
        <v>4748</v>
      </c>
      <c r="B27" s="3" t="s">
        <v>4</v>
      </c>
      <c r="C27">
        <f>MAX(TopPR_Dyn_Binary_AR!$B$2:$B$118)</f>
        <v>4748</v>
      </c>
      <c r="D27">
        <f>MAX(TopPR_Dyn_Binary_AR!$C$2:$C$118)</f>
        <v>4275</v>
      </c>
      <c r="E27">
        <f>MAX(TopPR_Dyn_Binary_AR!$D$2:$D$118)</f>
        <v>3796</v>
      </c>
      <c r="F27">
        <f>MAX(TopPR_Dyn_Binary_AR!$E$2:$E$118)</f>
        <v>3325</v>
      </c>
      <c r="G27">
        <f>MAX(TopPR_Dyn_Binary_AR!$F$2:$F$118)</f>
        <v>2856</v>
      </c>
      <c r="H27">
        <f>MAX(TopPR_Dyn_Binary_AR!$G$2:$G$118)</f>
        <v>2383</v>
      </c>
      <c r="I27">
        <f>MAX(TopPR_Dyn_Binary_AR!$H$2:$H$118)</f>
        <v>1913</v>
      </c>
      <c r="J27">
        <f>MAX(TopPR_Dyn_Binary_AR!$I$2:$I$118)</f>
        <v>1027</v>
      </c>
      <c r="K27">
        <f>MAX(TopPR_Dyn_Binary_AR!$J$2:$J$118)</f>
        <v>695</v>
      </c>
      <c r="L27">
        <f>MAX(TopPR_Dyn_Binary_AR!$K$2:$K$118)</f>
        <v>351</v>
      </c>
      <c r="M27">
        <f>MAX(TopPR_Dyn_Binary_AR!$L$2:$L$118)</f>
        <v>0</v>
      </c>
    </row>
    <row r="28" spans="1:13" ht="12.75">
      <c r="A28" s="5"/>
      <c r="B28" s="3" t="s">
        <v>5</v>
      </c>
      <c r="C28">
        <f>AVERAGE(TopPR_Dyn_Binary_AR!$B$2:$B$118)</f>
        <v>711.2368421052631</v>
      </c>
      <c r="D28">
        <f>AVERAGE(TopPR_Dyn_Binary_AR!$C$2:$C$118)</f>
        <v>611.5616438356165</v>
      </c>
      <c r="E28">
        <f>AVERAGE(TopPR_Dyn_Binary_AR!$D$2:$D$118)</f>
        <v>567.9104477611941</v>
      </c>
      <c r="F28">
        <f>AVERAGE(TopPR_Dyn_Binary_AR!$E$2:$E$118)</f>
        <v>459.63492063492066</v>
      </c>
      <c r="G28">
        <f>AVERAGE(TopPR_Dyn_Binary_AR!$F$2:$F$118)</f>
        <v>410.3050847457627</v>
      </c>
      <c r="H28">
        <f>AVERAGE(TopPR_Dyn_Binary_AR!$G$2:$G$118)</f>
        <v>321.1764705882353</v>
      </c>
      <c r="I28">
        <f>AVERAGE(TopPR_Dyn_Binary_AR!$H$2:$H$118)</f>
        <v>235.6153846153846</v>
      </c>
      <c r="J28">
        <f>AVERAGE(TopPR_Dyn_Binary_AR!$I$2:$I$118)</f>
        <v>150.23333333333332</v>
      </c>
      <c r="K28">
        <f>AVERAGE(TopPR_Dyn_Binary_AR!$J$2:$J$118)</f>
        <v>115.04</v>
      </c>
      <c r="L28">
        <f>AVERAGE(TopPR_Dyn_Binary_AR!$K$2:$K$118)</f>
        <v>79.53846153846153</v>
      </c>
      <c r="M28" t="e">
        <f>AVERAGE(TopPR_Dyn_Binary_AR!$L$2:$L$118)</f>
        <v>#DIV/0!</v>
      </c>
    </row>
    <row r="29" spans="1:13" ht="12.75">
      <c r="A29" s="5"/>
      <c r="B29" s="3" t="s">
        <v>6</v>
      </c>
      <c r="C29">
        <f>STDEV(TopPR_Dyn_Binary_AR!$B$2:$B$118)</f>
        <v>1119.6472881334378</v>
      </c>
      <c r="D29">
        <f>STDEV(TopPR_Dyn_Binary_AR!$C$2:$C$118)</f>
        <v>945.7850940165672</v>
      </c>
      <c r="E29">
        <f>STDEV(TopPR_Dyn_Binary_AR!$D$2:$D$118)</f>
        <v>872.2555007138413</v>
      </c>
      <c r="F29">
        <f>STDEV(TopPR_Dyn_Binary_AR!$E$2:$E$118)</f>
        <v>702.2302559056167</v>
      </c>
      <c r="G29">
        <f>STDEV(TopPR_Dyn_Binary_AR!$F$2:$F$118)</f>
        <v>624.058912289683</v>
      </c>
      <c r="H29">
        <f>STDEV(TopPR_Dyn_Binary_AR!$G$2:$G$118)</f>
        <v>478.193212243016</v>
      </c>
      <c r="I29">
        <f>STDEV(TopPR_Dyn_Binary_AR!$H$2:$H$118)</f>
        <v>374.4893797513605</v>
      </c>
      <c r="J29">
        <f>STDEV(TopPR_Dyn_Binary_AR!$I$2:$I$118)</f>
        <v>199.1304689849369</v>
      </c>
      <c r="K29">
        <f>STDEV(TopPR_Dyn_Binary_AR!$J$2:$J$118)</f>
        <v>148.3912284020409</v>
      </c>
      <c r="L29">
        <f>STDEV(TopPR_Dyn_Binary_AR!$K$2:$K$118)</f>
        <v>100.0738189076905</v>
      </c>
      <c r="M29" t="e">
        <f>STDEV(TopPR_Dyn_Binary_AR!$L$2:$L$118)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118.75</v>
      </c>
      <c r="D32" s="5">
        <f t="shared" si="1"/>
        <v>111</v>
      </c>
      <c r="E32" s="5">
        <f t="shared" si="1"/>
        <v>104.5</v>
      </c>
      <c r="F32" s="5">
        <f t="shared" si="1"/>
        <v>97.5</v>
      </c>
      <c r="G32" s="5">
        <f t="shared" si="1"/>
        <v>92</v>
      </c>
      <c r="H32" s="5">
        <f t="shared" si="1"/>
        <v>71</v>
      </c>
      <c r="I32" s="5">
        <f t="shared" si="1"/>
        <v>58.5</v>
      </c>
      <c r="J32" s="5">
        <f t="shared" si="1"/>
        <v>44.75</v>
      </c>
      <c r="K32" s="5">
        <f t="shared" si="1"/>
        <v>29</v>
      </c>
      <c r="L32" s="5">
        <f t="shared" si="1"/>
        <v>14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204.25</v>
      </c>
      <c r="D33" s="5">
        <f t="shared" si="2"/>
        <v>168</v>
      </c>
      <c r="E33" s="5">
        <f t="shared" si="2"/>
        <v>145.5</v>
      </c>
      <c r="F33" s="5">
        <f t="shared" si="2"/>
        <v>126.5</v>
      </c>
      <c r="G33" s="5">
        <f t="shared" si="2"/>
        <v>101</v>
      </c>
      <c r="H33" s="5">
        <f t="shared" si="2"/>
        <v>83</v>
      </c>
      <c r="I33" s="5">
        <f t="shared" si="2"/>
        <v>50.5</v>
      </c>
      <c r="J33" s="5">
        <f t="shared" si="2"/>
        <v>44.25</v>
      </c>
      <c r="K33" s="5">
        <f t="shared" si="2"/>
        <v>47</v>
      </c>
      <c r="L33" s="5">
        <f t="shared" si="2"/>
        <v>28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299.25</v>
      </c>
      <c r="D35" s="5">
        <f t="shared" si="4"/>
        <v>295</v>
      </c>
      <c r="E35" s="5">
        <f t="shared" si="4"/>
        <v>264.5</v>
      </c>
      <c r="F35" s="5">
        <f t="shared" si="4"/>
        <v>232.5</v>
      </c>
      <c r="G35" s="5">
        <f t="shared" si="4"/>
        <v>197</v>
      </c>
      <c r="H35" s="5">
        <f t="shared" si="4"/>
        <v>135</v>
      </c>
      <c r="I35" s="5">
        <f t="shared" si="4"/>
        <v>79</v>
      </c>
      <c r="J35" s="5">
        <f t="shared" si="4"/>
        <v>52.75</v>
      </c>
      <c r="K35" s="5">
        <f t="shared" si="4"/>
        <v>64</v>
      </c>
      <c r="L35" s="5">
        <f t="shared" si="4"/>
        <v>65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4124.75</v>
      </c>
      <c r="D36" s="5">
        <f t="shared" si="5"/>
        <v>3700</v>
      </c>
      <c r="E36" s="5">
        <f t="shared" si="5"/>
        <v>3280.5</v>
      </c>
      <c r="F36" s="5">
        <f t="shared" si="5"/>
        <v>2867.5</v>
      </c>
      <c r="G36" s="5">
        <f t="shared" si="5"/>
        <v>2465</v>
      </c>
      <c r="H36" s="5">
        <f t="shared" si="5"/>
        <v>2093</v>
      </c>
      <c r="I36" s="5">
        <f t="shared" si="5"/>
        <v>1724</v>
      </c>
      <c r="J36" s="5">
        <f t="shared" si="5"/>
        <v>884.25</v>
      </c>
      <c r="K36" s="5">
        <f t="shared" si="5"/>
        <v>554</v>
      </c>
      <c r="L36" s="5">
        <f t="shared" si="5"/>
        <v>243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118.75</v>
      </c>
      <c r="D44" s="5">
        <f t="shared" si="12"/>
        <v>111</v>
      </c>
      <c r="E44" s="5">
        <f t="shared" si="12"/>
        <v>104.5</v>
      </c>
      <c r="F44" s="5">
        <f t="shared" si="12"/>
        <v>97.5</v>
      </c>
      <c r="G44" s="5">
        <f t="shared" si="12"/>
        <v>92</v>
      </c>
      <c r="H44" s="5">
        <f t="shared" si="12"/>
        <v>71</v>
      </c>
      <c r="I44" s="5">
        <f t="shared" si="12"/>
        <v>58.5</v>
      </c>
      <c r="J44" s="5">
        <f t="shared" si="12"/>
        <v>44.75</v>
      </c>
      <c r="K44" s="5">
        <f t="shared" si="12"/>
        <v>29</v>
      </c>
      <c r="L44" s="5">
        <f t="shared" si="12"/>
        <v>14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711.2368421052631</v>
      </c>
      <c r="D45" s="5">
        <f t="shared" si="13"/>
        <v>611.5616438356165</v>
      </c>
      <c r="E45" s="5">
        <f t="shared" si="13"/>
        <v>567.9104477611941</v>
      </c>
      <c r="F45" s="5">
        <f t="shared" si="13"/>
        <v>459.63492063492066</v>
      </c>
      <c r="G45" s="5">
        <f t="shared" si="13"/>
        <v>410.3050847457627</v>
      </c>
      <c r="H45" s="5">
        <f t="shared" si="13"/>
        <v>321.1764705882353</v>
      </c>
      <c r="I45" s="5">
        <f t="shared" si="13"/>
        <v>235.6153846153846</v>
      </c>
      <c r="J45" s="5">
        <f t="shared" si="13"/>
        <v>150.23333333333332</v>
      </c>
      <c r="K45" s="5">
        <f t="shared" si="13"/>
        <v>115.04</v>
      </c>
      <c r="L45" s="5">
        <f t="shared" si="13"/>
        <v>79.53846153846153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10"/>
  </sheetPr>
  <dimension ref="B1:L114"/>
  <sheetViews>
    <sheetView zoomScalePageLayoutView="0" workbookViewId="0" topLeftCell="A1">
      <selection activeCell="B1" sqref="B1:L11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8" ht="12.75">
      <c r="B2">
        <v>30</v>
      </c>
      <c r="C2">
        <v>26</v>
      </c>
      <c r="D2">
        <v>25</v>
      </c>
      <c r="E2">
        <v>21</v>
      </c>
      <c r="F2">
        <v>19</v>
      </c>
      <c r="G2">
        <v>15</v>
      </c>
      <c r="H2">
        <v>13</v>
      </c>
    </row>
    <row r="5" spans="2:3" ht="12.75">
      <c r="B5">
        <v>191</v>
      </c>
      <c r="C5">
        <v>172</v>
      </c>
    </row>
    <row r="7" spans="2:8" ht="12.75">
      <c r="B7">
        <v>275</v>
      </c>
      <c r="C7">
        <v>267</v>
      </c>
      <c r="D7">
        <v>243</v>
      </c>
      <c r="E7">
        <v>220</v>
      </c>
      <c r="F7">
        <v>187</v>
      </c>
      <c r="G7">
        <v>130</v>
      </c>
      <c r="H7">
        <v>96</v>
      </c>
    </row>
    <row r="8" spans="2:4" ht="12.75">
      <c r="B8">
        <v>101</v>
      </c>
      <c r="C8">
        <v>197</v>
      </c>
      <c r="D8">
        <v>179</v>
      </c>
    </row>
    <row r="11" spans="2:11" ht="12.75">
      <c r="B11">
        <v>146</v>
      </c>
      <c r="C11">
        <v>138</v>
      </c>
      <c r="D11">
        <v>125</v>
      </c>
      <c r="E11">
        <v>95</v>
      </c>
      <c r="F11">
        <v>215</v>
      </c>
      <c r="G11">
        <v>164</v>
      </c>
      <c r="H11">
        <v>137</v>
      </c>
      <c r="I11">
        <v>114</v>
      </c>
      <c r="J11">
        <v>78</v>
      </c>
      <c r="K11">
        <v>54</v>
      </c>
    </row>
    <row r="17" spans="2:3" ht="12.75">
      <c r="B17">
        <v>251</v>
      </c>
      <c r="C17">
        <v>209</v>
      </c>
    </row>
    <row r="23" ht="12.75">
      <c r="B23">
        <v>61</v>
      </c>
    </row>
    <row r="24" spans="2:10" ht="12.75">
      <c r="B24">
        <v>192</v>
      </c>
      <c r="C24">
        <v>176</v>
      </c>
      <c r="D24">
        <v>152</v>
      </c>
      <c r="E24">
        <v>121</v>
      </c>
      <c r="F24">
        <v>107</v>
      </c>
      <c r="G24">
        <v>86</v>
      </c>
      <c r="H24">
        <v>133</v>
      </c>
      <c r="I24">
        <v>94</v>
      </c>
      <c r="J24">
        <v>65</v>
      </c>
    </row>
    <row r="27" spans="2:7" ht="12.75">
      <c r="B27">
        <v>231</v>
      </c>
      <c r="C27">
        <v>225</v>
      </c>
      <c r="D27">
        <v>213</v>
      </c>
      <c r="E27">
        <v>169</v>
      </c>
      <c r="F27">
        <v>138</v>
      </c>
      <c r="G27">
        <v>256</v>
      </c>
    </row>
    <row r="48" spans="2:7" ht="12.75">
      <c r="B48">
        <v>283</v>
      </c>
      <c r="C48">
        <v>257</v>
      </c>
      <c r="D48">
        <v>223</v>
      </c>
      <c r="E48">
        <v>250</v>
      </c>
      <c r="F48">
        <v>208</v>
      </c>
      <c r="G48">
        <v>229</v>
      </c>
    </row>
    <row r="55" ht="12.75">
      <c r="B55">
        <v>224</v>
      </c>
    </row>
    <row r="61" spans="2:3" ht="12.75">
      <c r="B61">
        <v>6</v>
      </c>
      <c r="C61">
        <v>6</v>
      </c>
    </row>
    <row r="63" ht="12.75">
      <c r="B63">
        <v>55</v>
      </c>
    </row>
    <row r="64" spans="2:5" ht="12.75">
      <c r="B64">
        <v>163</v>
      </c>
      <c r="C64">
        <v>159</v>
      </c>
      <c r="D64">
        <v>135</v>
      </c>
      <c r="E64">
        <v>104</v>
      </c>
    </row>
    <row r="65" spans="2:4" ht="12.75">
      <c r="B65">
        <v>77</v>
      </c>
      <c r="C65">
        <v>75</v>
      </c>
      <c r="D65">
        <v>72</v>
      </c>
    </row>
    <row r="66" spans="2:3" ht="12.75">
      <c r="B66">
        <v>1000</v>
      </c>
      <c r="C66">
        <v>928</v>
      </c>
    </row>
    <row r="67" spans="2:6" ht="12.75">
      <c r="B67">
        <v>66</v>
      </c>
      <c r="C67">
        <v>66</v>
      </c>
      <c r="D67">
        <v>64</v>
      </c>
      <c r="E67">
        <v>114</v>
      </c>
      <c r="F67">
        <v>200</v>
      </c>
    </row>
    <row r="73" spans="2:3" ht="12.75">
      <c r="B73">
        <v>103</v>
      </c>
      <c r="C73">
        <v>100</v>
      </c>
    </row>
    <row r="74" spans="2:3" ht="12.75">
      <c r="B74">
        <v>3190</v>
      </c>
      <c r="C74">
        <v>2815</v>
      </c>
    </row>
    <row r="75" spans="2:5" ht="12.75">
      <c r="B75">
        <v>440</v>
      </c>
      <c r="C75">
        <v>417</v>
      </c>
      <c r="D75">
        <v>371</v>
      </c>
      <c r="E75">
        <v>341</v>
      </c>
    </row>
    <row r="78" ht="12.75">
      <c r="B78">
        <v>116</v>
      </c>
    </row>
    <row r="79" spans="2:7" ht="12.75">
      <c r="B79">
        <v>1933</v>
      </c>
      <c r="C79">
        <v>1910</v>
      </c>
      <c r="D79">
        <v>1662</v>
      </c>
      <c r="E79">
        <v>1396</v>
      </c>
      <c r="F79">
        <v>1177</v>
      </c>
      <c r="G79">
        <v>969</v>
      </c>
    </row>
    <row r="82" ht="12.75">
      <c r="B82">
        <v>451</v>
      </c>
    </row>
    <row r="84" ht="12.75">
      <c r="B84">
        <v>292</v>
      </c>
    </row>
    <row r="85" spans="2:6" ht="12.75">
      <c r="B85">
        <v>2</v>
      </c>
      <c r="C85">
        <v>2</v>
      </c>
      <c r="D85">
        <v>2</v>
      </c>
      <c r="E85">
        <v>2</v>
      </c>
      <c r="F85">
        <v>2</v>
      </c>
    </row>
    <row r="86" spans="2:5" ht="12.75">
      <c r="B86">
        <v>1</v>
      </c>
      <c r="C86">
        <v>1</v>
      </c>
      <c r="D86">
        <v>1</v>
      </c>
      <c r="E86">
        <v>1</v>
      </c>
    </row>
    <row r="87" spans="2:6" ht="12.75">
      <c r="B87">
        <v>4644</v>
      </c>
      <c r="C87">
        <v>4178</v>
      </c>
      <c r="D87">
        <v>3685</v>
      </c>
      <c r="E87">
        <v>3206</v>
      </c>
      <c r="F87">
        <v>2703</v>
      </c>
    </row>
    <row r="88" ht="12.75">
      <c r="B88">
        <v>1034</v>
      </c>
    </row>
    <row r="89" spans="2:5" ht="12.75">
      <c r="B89">
        <v>20</v>
      </c>
      <c r="C89">
        <v>20</v>
      </c>
      <c r="D89">
        <v>20</v>
      </c>
      <c r="E89">
        <v>20</v>
      </c>
    </row>
    <row r="90" spans="2:4" ht="12.75">
      <c r="B90">
        <v>4748</v>
      </c>
      <c r="C90">
        <v>4268</v>
      </c>
      <c r="D90">
        <v>3788</v>
      </c>
    </row>
    <row r="91" spans="2:6" ht="12.75">
      <c r="B91">
        <v>41</v>
      </c>
      <c r="C91">
        <v>34</v>
      </c>
      <c r="D91">
        <v>29</v>
      </c>
      <c r="E91">
        <v>28</v>
      </c>
      <c r="F91">
        <v>27</v>
      </c>
    </row>
    <row r="94" spans="2:4" ht="12.75">
      <c r="B94">
        <v>958</v>
      </c>
      <c r="C94">
        <v>842</v>
      </c>
      <c r="D94">
        <v>720</v>
      </c>
    </row>
    <row r="95" spans="2:3" ht="12.75">
      <c r="B95">
        <v>9</v>
      </c>
      <c r="C95">
        <v>9</v>
      </c>
    </row>
    <row r="100" spans="2:10" ht="12.75">
      <c r="B100">
        <v>98</v>
      </c>
      <c r="C100">
        <v>93</v>
      </c>
      <c r="D100">
        <v>85</v>
      </c>
      <c r="E100">
        <v>66</v>
      </c>
      <c r="F100">
        <v>88</v>
      </c>
      <c r="G100">
        <v>58</v>
      </c>
      <c r="H100">
        <v>50</v>
      </c>
      <c r="I100">
        <v>94</v>
      </c>
      <c r="J100">
        <v>59</v>
      </c>
    </row>
    <row r="104" ht="12.75">
      <c r="B104">
        <v>325</v>
      </c>
    </row>
    <row r="106" spans="2:5" ht="12.75">
      <c r="B106">
        <v>134</v>
      </c>
      <c r="C106">
        <v>129</v>
      </c>
      <c r="D106">
        <v>119</v>
      </c>
      <c r="E106">
        <v>98</v>
      </c>
    </row>
    <row r="107" spans="2:5" ht="12.75">
      <c r="B107">
        <v>323</v>
      </c>
      <c r="C107">
        <v>246</v>
      </c>
      <c r="D107">
        <v>192</v>
      </c>
      <c r="E107">
        <v>151</v>
      </c>
    </row>
    <row r="109" spans="2:9" ht="12.75">
      <c r="B109">
        <v>24</v>
      </c>
      <c r="C109">
        <v>23</v>
      </c>
      <c r="D109">
        <v>75</v>
      </c>
      <c r="E109">
        <v>69</v>
      </c>
      <c r="F109">
        <v>527</v>
      </c>
      <c r="G109">
        <v>424</v>
      </c>
      <c r="H109">
        <v>1697</v>
      </c>
      <c r="I109">
        <v>1259</v>
      </c>
    </row>
    <row r="114" spans="2:8" ht="12.75">
      <c r="B114">
        <v>387</v>
      </c>
      <c r="C114">
        <v>449</v>
      </c>
      <c r="D114">
        <v>427</v>
      </c>
      <c r="E114">
        <v>332</v>
      </c>
      <c r="F114">
        <v>287</v>
      </c>
      <c r="G114">
        <v>236</v>
      </c>
      <c r="H114">
        <v>204</v>
      </c>
    </row>
  </sheetData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10"/>
  </sheetPr>
  <dimension ref="B1:L118"/>
  <sheetViews>
    <sheetView zoomScalePageLayoutView="0" workbookViewId="0" topLeftCell="A1">
      <selection activeCell="B1" sqref="B1:L118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9" ht="12.75">
      <c r="B2">
        <v>121</v>
      </c>
      <c r="C2">
        <v>107</v>
      </c>
      <c r="D2">
        <v>101</v>
      </c>
      <c r="E2">
        <v>93</v>
      </c>
      <c r="F2">
        <v>76</v>
      </c>
      <c r="G2">
        <v>63</v>
      </c>
      <c r="H2">
        <v>49</v>
      </c>
      <c r="I2">
        <v>31</v>
      </c>
    </row>
    <row r="3" spans="2:5" ht="12.75">
      <c r="B3">
        <v>30</v>
      </c>
      <c r="C3">
        <v>28</v>
      </c>
      <c r="D3">
        <v>23</v>
      </c>
      <c r="E3">
        <v>21</v>
      </c>
    </row>
    <row r="4" spans="2:9" ht="12.75">
      <c r="B4">
        <v>332</v>
      </c>
      <c r="C4">
        <v>301</v>
      </c>
      <c r="D4">
        <v>282</v>
      </c>
      <c r="E4">
        <v>256</v>
      </c>
      <c r="F4">
        <v>218</v>
      </c>
      <c r="G4">
        <v>185</v>
      </c>
      <c r="H4">
        <v>144</v>
      </c>
      <c r="I4">
        <v>93</v>
      </c>
    </row>
    <row r="5" spans="2:10" ht="12.75">
      <c r="B5">
        <v>191</v>
      </c>
      <c r="C5">
        <v>179</v>
      </c>
      <c r="D5">
        <v>165</v>
      </c>
      <c r="E5">
        <v>152</v>
      </c>
      <c r="F5">
        <v>131</v>
      </c>
      <c r="G5">
        <v>113</v>
      </c>
      <c r="H5">
        <v>84</v>
      </c>
      <c r="I5">
        <v>67</v>
      </c>
      <c r="J5">
        <v>45</v>
      </c>
    </row>
    <row r="7" spans="2:5" ht="12.75">
      <c r="B7">
        <v>275</v>
      </c>
      <c r="C7">
        <v>255</v>
      </c>
      <c r="D7">
        <v>231</v>
      </c>
      <c r="E7">
        <v>206</v>
      </c>
    </row>
    <row r="8" spans="2:9" ht="12.75">
      <c r="B8">
        <v>222</v>
      </c>
      <c r="C8">
        <v>209</v>
      </c>
      <c r="D8">
        <v>197</v>
      </c>
      <c r="E8">
        <v>177</v>
      </c>
      <c r="F8">
        <v>144</v>
      </c>
      <c r="G8">
        <v>127</v>
      </c>
      <c r="H8">
        <v>110</v>
      </c>
      <c r="I8">
        <v>82</v>
      </c>
    </row>
    <row r="10" spans="2:11" ht="12.75">
      <c r="B10">
        <v>101</v>
      </c>
      <c r="C10">
        <v>96</v>
      </c>
      <c r="D10">
        <v>91</v>
      </c>
      <c r="E10">
        <v>78</v>
      </c>
      <c r="F10">
        <v>62</v>
      </c>
      <c r="G10">
        <v>53</v>
      </c>
      <c r="H10">
        <v>50</v>
      </c>
      <c r="I10">
        <v>37</v>
      </c>
      <c r="J10">
        <v>23</v>
      </c>
      <c r="K10">
        <v>14</v>
      </c>
    </row>
    <row r="11" spans="2:3" ht="12.75">
      <c r="B11">
        <v>542</v>
      </c>
      <c r="C11">
        <v>513</v>
      </c>
    </row>
    <row r="12" spans="2:5" ht="12.75">
      <c r="B12">
        <v>465</v>
      </c>
      <c r="C12">
        <v>443</v>
      </c>
      <c r="D12">
        <v>405</v>
      </c>
      <c r="E12">
        <v>381</v>
      </c>
    </row>
    <row r="13" spans="2:4" ht="12.75">
      <c r="B13">
        <v>738</v>
      </c>
      <c r="C13">
        <v>685</v>
      </c>
      <c r="D13">
        <v>620</v>
      </c>
    </row>
    <row r="14" spans="2:8" ht="12.75">
      <c r="B14">
        <v>146</v>
      </c>
      <c r="C14">
        <v>137</v>
      </c>
      <c r="D14">
        <v>127</v>
      </c>
      <c r="E14">
        <v>121</v>
      </c>
      <c r="F14">
        <v>101</v>
      </c>
      <c r="G14">
        <v>94</v>
      </c>
      <c r="H14">
        <v>78</v>
      </c>
    </row>
    <row r="17" spans="2:11" ht="12.75">
      <c r="B17">
        <v>820</v>
      </c>
      <c r="C17">
        <v>763</v>
      </c>
      <c r="D17">
        <v>710</v>
      </c>
      <c r="E17">
        <v>655</v>
      </c>
      <c r="F17">
        <v>571</v>
      </c>
      <c r="G17">
        <v>513</v>
      </c>
      <c r="H17">
        <v>417</v>
      </c>
      <c r="I17">
        <v>281</v>
      </c>
      <c r="J17">
        <v>186</v>
      </c>
      <c r="K17">
        <v>72</v>
      </c>
    </row>
    <row r="18" spans="2:10" ht="12.75">
      <c r="B18">
        <v>1382</v>
      </c>
      <c r="C18">
        <v>1288</v>
      </c>
      <c r="D18">
        <v>1189</v>
      </c>
      <c r="E18">
        <v>1097</v>
      </c>
      <c r="F18">
        <v>966</v>
      </c>
      <c r="G18">
        <v>865</v>
      </c>
      <c r="H18">
        <v>711</v>
      </c>
      <c r="I18">
        <v>504</v>
      </c>
      <c r="J18">
        <v>350</v>
      </c>
    </row>
    <row r="20" spans="2:10" ht="12.75">
      <c r="B20">
        <v>251</v>
      </c>
      <c r="C20">
        <v>239</v>
      </c>
      <c r="D20">
        <v>222</v>
      </c>
      <c r="E20">
        <v>209</v>
      </c>
      <c r="F20">
        <v>181</v>
      </c>
      <c r="G20">
        <v>147</v>
      </c>
      <c r="H20">
        <v>124</v>
      </c>
      <c r="I20">
        <v>82</v>
      </c>
      <c r="J20">
        <v>63</v>
      </c>
    </row>
    <row r="23" spans="2:11" ht="12.75">
      <c r="B23">
        <v>61</v>
      </c>
      <c r="C23">
        <v>58</v>
      </c>
      <c r="D23">
        <v>56</v>
      </c>
      <c r="E23">
        <v>46</v>
      </c>
      <c r="F23">
        <v>37</v>
      </c>
      <c r="G23">
        <v>37</v>
      </c>
      <c r="H23">
        <v>35</v>
      </c>
      <c r="I23">
        <v>33</v>
      </c>
      <c r="J23">
        <v>29</v>
      </c>
      <c r="K23">
        <v>20</v>
      </c>
    </row>
    <row r="24" spans="2:11" ht="12.75">
      <c r="B24">
        <v>342</v>
      </c>
      <c r="C24">
        <v>320</v>
      </c>
      <c r="D24">
        <v>304</v>
      </c>
      <c r="E24">
        <v>276</v>
      </c>
      <c r="F24">
        <v>242</v>
      </c>
      <c r="G24">
        <v>209</v>
      </c>
      <c r="H24">
        <v>174</v>
      </c>
      <c r="I24">
        <v>137</v>
      </c>
      <c r="J24">
        <v>88</v>
      </c>
      <c r="K24">
        <v>41</v>
      </c>
    </row>
    <row r="25" spans="2:4" ht="12.75">
      <c r="B25">
        <v>426</v>
      </c>
      <c r="C25">
        <v>395</v>
      </c>
      <c r="D25">
        <v>374</v>
      </c>
    </row>
    <row r="26" spans="2:6" ht="12.75">
      <c r="B26">
        <v>192</v>
      </c>
      <c r="C26">
        <v>181</v>
      </c>
      <c r="D26">
        <v>172</v>
      </c>
      <c r="E26">
        <v>156</v>
      </c>
      <c r="F26">
        <v>134</v>
      </c>
    </row>
    <row r="30" spans="2:6" ht="12.75">
      <c r="B30">
        <v>549</v>
      </c>
      <c r="C30">
        <v>507</v>
      </c>
      <c r="D30">
        <v>452</v>
      </c>
      <c r="E30">
        <v>396</v>
      </c>
      <c r="F30">
        <v>351</v>
      </c>
    </row>
    <row r="34" spans="2:7" ht="12.75">
      <c r="B34">
        <v>251</v>
      </c>
      <c r="C34">
        <v>230</v>
      </c>
      <c r="D34">
        <v>206</v>
      </c>
      <c r="E34">
        <v>177</v>
      </c>
      <c r="F34">
        <v>156</v>
      </c>
      <c r="G34">
        <v>133</v>
      </c>
    </row>
    <row r="35" spans="2:8" ht="12.75">
      <c r="B35">
        <v>231</v>
      </c>
      <c r="C35">
        <v>211</v>
      </c>
      <c r="D35">
        <v>189</v>
      </c>
      <c r="E35">
        <v>162</v>
      </c>
      <c r="F35">
        <v>144</v>
      </c>
      <c r="G35">
        <v>123</v>
      </c>
      <c r="H35">
        <v>104</v>
      </c>
    </row>
    <row r="48" spans="2:9" ht="12.75">
      <c r="B48">
        <v>283</v>
      </c>
      <c r="C48">
        <v>263</v>
      </c>
      <c r="D48">
        <v>245</v>
      </c>
      <c r="E48">
        <v>228</v>
      </c>
      <c r="F48">
        <v>199</v>
      </c>
      <c r="G48">
        <v>161</v>
      </c>
      <c r="H48">
        <v>122</v>
      </c>
      <c r="I48">
        <v>92</v>
      </c>
    </row>
    <row r="49" spans="2:9" ht="12.75">
      <c r="B49">
        <v>3376</v>
      </c>
      <c r="C49">
        <v>3058</v>
      </c>
      <c r="D49">
        <v>2746</v>
      </c>
      <c r="E49">
        <v>2421</v>
      </c>
      <c r="F49">
        <v>2096</v>
      </c>
      <c r="G49">
        <v>1761</v>
      </c>
      <c r="H49">
        <v>1400</v>
      </c>
      <c r="I49">
        <v>1045</v>
      </c>
    </row>
    <row r="50" spans="2:9" ht="12.75">
      <c r="B50">
        <v>373</v>
      </c>
      <c r="C50">
        <v>349</v>
      </c>
      <c r="D50">
        <v>324</v>
      </c>
      <c r="E50">
        <v>304</v>
      </c>
      <c r="F50">
        <v>263</v>
      </c>
      <c r="G50">
        <v>220</v>
      </c>
      <c r="H50">
        <v>170</v>
      </c>
      <c r="I50">
        <v>128</v>
      </c>
    </row>
    <row r="51" spans="2:8" ht="12.75">
      <c r="B51">
        <v>485</v>
      </c>
      <c r="C51">
        <v>453</v>
      </c>
      <c r="D51">
        <v>420</v>
      </c>
      <c r="E51">
        <v>395</v>
      </c>
      <c r="F51">
        <v>347</v>
      </c>
      <c r="G51">
        <v>294</v>
      </c>
      <c r="H51">
        <v>226</v>
      </c>
    </row>
    <row r="52" spans="2:6" ht="12.75">
      <c r="B52">
        <v>573</v>
      </c>
      <c r="C52">
        <v>535</v>
      </c>
      <c r="D52">
        <v>496</v>
      </c>
      <c r="E52">
        <v>466</v>
      </c>
      <c r="F52">
        <v>407</v>
      </c>
    </row>
    <row r="53" spans="2:7" ht="12.75">
      <c r="B53">
        <v>380</v>
      </c>
      <c r="C53">
        <v>355</v>
      </c>
      <c r="D53">
        <v>329</v>
      </c>
      <c r="E53">
        <v>309</v>
      </c>
      <c r="F53">
        <v>268</v>
      </c>
      <c r="G53">
        <v>224</v>
      </c>
    </row>
    <row r="54" spans="2:10" ht="12.75">
      <c r="B54">
        <v>462</v>
      </c>
      <c r="C54">
        <v>431</v>
      </c>
      <c r="D54">
        <v>398</v>
      </c>
      <c r="E54">
        <v>375</v>
      </c>
      <c r="F54">
        <v>329</v>
      </c>
      <c r="G54">
        <v>277</v>
      </c>
      <c r="H54">
        <v>213</v>
      </c>
      <c r="I54">
        <v>160</v>
      </c>
      <c r="J54">
        <v>101</v>
      </c>
    </row>
    <row r="55" spans="2:11" ht="12.75">
      <c r="B55">
        <v>224</v>
      </c>
      <c r="C55">
        <v>204</v>
      </c>
      <c r="D55">
        <v>179</v>
      </c>
      <c r="E55">
        <v>161</v>
      </c>
      <c r="F55">
        <v>149</v>
      </c>
      <c r="G55">
        <v>121</v>
      </c>
      <c r="H55">
        <v>104</v>
      </c>
      <c r="I55">
        <v>88</v>
      </c>
      <c r="J55">
        <v>80</v>
      </c>
      <c r="K55">
        <v>51</v>
      </c>
    </row>
    <row r="59" spans="2:11" ht="12.75">
      <c r="B59">
        <v>1059</v>
      </c>
      <c r="C59">
        <v>964</v>
      </c>
      <c r="D59">
        <v>884</v>
      </c>
      <c r="E59">
        <v>805</v>
      </c>
      <c r="F59">
        <v>701</v>
      </c>
      <c r="G59">
        <v>584</v>
      </c>
      <c r="H59">
        <v>476</v>
      </c>
      <c r="I59">
        <v>356</v>
      </c>
      <c r="J59">
        <v>239</v>
      </c>
      <c r="K59">
        <v>134</v>
      </c>
    </row>
    <row r="61" spans="2:10" ht="12.75">
      <c r="B61">
        <v>190</v>
      </c>
      <c r="C61">
        <v>172</v>
      </c>
      <c r="D61">
        <v>148</v>
      </c>
      <c r="E61">
        <v>141</v>
      </c>
      <c r="F61">
        <v>128</v>
      </c>
      <c r="G61">
        <v>118</v>
      </c>
      <c r="H61">
        <v>88</v>
      </c>
      <c r="I61">
        <v>66</v>
      </c>
      <c r="J61">
        <v>41</v>
      </c>
    </row>
    <row r="62" spans="2:10" ht="12.75">
      <c r="B62">
        <v>6</v>
      </c>
      <c r="C62">
        <v>5</v>
      </c>
      <c r="D62">
        <v>4</v>
      </c>
      <c r="E62">
        <v>4</v>
      </c>
      <c r="F62">
        <v>3</v>
      </c>
      <c r="G62">
        <v>3</v>
      </c>
      <c r="H62">
        <v>2</v>
      </c>
      <c r="I62">
        <v>1</v>
      </c>
      <c r="J62">
        <v>1</v>
      </c>
    </row>
    <row r="63" spans="2:11" ht="12.75">
      <c r="B63">
        <v>55</v>
      </c>
      <c r="C63">
        <v>51</v>
      </c>
      <c r="D63">
        <v>46</v>
      </c>
      <c r="E63">
        <v>37</v>
      </c>
      <c r="F63">
        <v>33</v>
      </c>
      <c r="G63">
        <v>29</v>
      </c>
      <c r="H63">
        <v>27</v>
      </c>
      <c r="I63">
        <v>24</v>
      </c>
      <c r="J63">
        <v>18</v>
      </c>
      <c r="K63">
        <v>18</v>
      </c>
    </row>
    <row r="64" spans="2:8" ht="12.75">
      <c r="B64">
        <v>163</v>
      </c>
      <c r="C64">
        <v>154</v>
      </c>
      <c r="D64">
        <v>143</v>
      </c>
      <c r="E64">
        <v>130</v>
      </c>
      <c r="F64">
        <v>112</v>
      </c>
      <c r="G64">
        <v>108</v>
      </c>
      <c r="H64">
        <v>90</v>
      </c>
    </row>
    <row r="65" spans="2:9" ht="12.75">
      <c r="B65">
        <v>77</v>
      </c>
      <c r="C65">
        <v>71</v>
      </c>
      <c r="D65">
        <v>68</v>
      </c>
      <c r="E65">
        <v>58</v>
      </c>
      <c r="F65">
        <v>48</v>
      </c>
      <c r="G65">
        <v>45</v>
      </c>
      <c r="H65">
        <v>35</v>
      </c>
      <c r="I65">
        <v>24</v>
      </c>
    </row>
    <row r="66" spans="2:10" ht="12.75">
      <c r="B66">
        <v>1000</v>
      </c>
      <c r="C66">
        <v>919</v>
      </c>
      <c r="D66">
        <v>821</v>
      </c>
      <c r="E66">
        <v>713</v>
      </c>
      <c r="F66">
        <v>604</v>
      </c>
      <c r="G66">
        <v>503</v>
      </c>
      <c r="H66">
        <v>396</v>
      </c>
      <c r="I66">
        <v>290</v>
      </c>
      <c r="J66">
        <v>163</v>
      </c>
    </row>
    <row r="67" spans="2:9" ht="12.75">
      <c r="B67">
        <v>66</v>
      </c>
      <c r="C67">
        <v>64</v>
      </c>
      <c r="D67">
        <v>58</v>
      </c>
      <c r="E67">
        <v>54</v>
      </c>
      <c r="F67">
        <v>47</v>
      </c>
      <c r="G67">
        <v>29</v>
      </c>
      <c r="H67">
        <v>24</v>
      </c>
      <c r="I67">
        <v>15</v>
      </c>
    </row>
    <row r="68" spans="2:8" ht="12.75">
      <c r="B68">
        <v>416</v>
      </c>
      <c r="C68">
        <v>398</v>
      </c>
      <c r="D68">
        <v>368</v>
      </c>
      <c r="E68">
        <v>344</v>
      </c>
      <c r="F68">
        <v>295</v>
      </c>
      <c r="G68">
        <v>243</v>
      </c>
      <c r="H68">
        <v>210</v>
      </c>
    </row>
    <row r="69" spans="2:7" ht="12.75">
      <c r="B69">
        <v>394</v>
      </c>
      <c r="C69">
        <v>377</v>
      </c>
      <c r="D69">
        <v>347</v>
      </c>
      <c r="E69">
        <v>323</v>
      </c>
      <c r="F69">
        <v>276</v>
      </c>
      <c r="G69">
        <v>226</v>
      </c>
    </row>
    <row r="70" spans="2:8" ht="12.75">
      <c r="B70">
        <v>161</v>
      </c>
      <c r="C70">
        <v>157</v>
      </c>
      <c r="D70">
        <v>139</v>
      </c>
      <c r="E70">
        <v>129</v>
      </c>
      <c r="F70">
        <v>104</v>
      </c>
      <c r="G70">
        <v>74</v>
      </c>
      <c r="H70">
        <v>64</v>
      </c>
    </row>
    <row r="71" spans="2:9" ht="12.75">
      <c r="B71">
        <v>940</v>
      </c>
      <c r="C71">
        <v>888</v>
      </c>
      <c r="D71">
        <v>827</v>
      </c>
      <c r="E71">
        <v>765</v>
      </c>
      <c r="F71">
        <v>667</v>
      </c>
      <c r="G71">
        <v>568</v>
      </c>
      <c r="H71">
        <v>492</v>
      </c>
      <c r="I71">
        <v>355</v>
      </c>
    </row>
    <row r="72" spans="2:9" ht="12.75">
      <c r="B72">
        <v>104</v>
      </c>
      <c r="C72">
        <v>101</v>
      </c>
      <c r="D72">
        <v>93</v>
      </c>
      <c r="E72">
        <v>88</v>
      </c>
      <c r="F72">
        <v>70</v>
      </c>
      <c r="G72">
        <v>48</v>
      </c>
      <c r="H72">
        <v>40</v>
      </c>
      <c r="I72">
        <v>28</v>
      </c>
    </row>
    <row r="73" spans="2:10" ht="12.75">
      <c r="B73">
        <v>103</v>
      </c>
      <c r="C73">
        <v>88</v>
      </c>
      <c r="D73">
        <v>83</v>
      </c>
      <c r="E73">
        <v>73</v>
      </c>
      <c r="F73">
        <v>56</v>
      </c>
      <c r="G73">
        <v>46</v>
      </c>
      <c r="H73">
        <v>35</v>
      </c>
      <c r="I73">
        <v>18</v>
      </c>
      <c r="J73">
        <v>14</v>
      </c>
    </row>
    <row r="74" spans="2:10" ht="12.75">
      <c r="B74">
        <v>3190</v>
      </c>
      <c r="C74">
        <v>2889</v>
      </c>
      <c r="D74">
        <v>2631</v>
      </c>
      <c r="E74">
        <v>2335</v>
      </c>
      <c r="F74">
        <v>2042</v>
      </c>
      <c r="G74">
        <v>1723</v>
      </c>
      <c r="H74">
        <v>1376</v>
      </c>
      <c r="I74">
        <v>1057</v>
      </c>
      <c r="J74">
        <v>737</v>
      </c>
    </row>
    <row r="75" spans="2:8" ht="12.75">
      <c r="B75">
        <v>440</v>
      </c>
      <c r="C75">
        <v>387</v>
      </c>
      <c r="D75">
        <v>341</v>
      </c>
      <c r="E75">
        <v>279</v>
      </c>
      <c r="F75">
        <v>233</v>
      </c>
      <c r="G75">
        <v>192</v>
      </c>
      <c r="H75">
        <v>153</v>
      </c>
    </row>
    <row r="76" spans="2:8" ht="12.75">
      <c r="B76">
        <v>4399</v>
      </c>
      <c r="C76">
        <v>4014</v>
      </c>
      <c r="D76">
        <v>3636</v>
      </c>
      <c r="E76">
        <v>3241</v>
      </c>
      <c r="F76">
        <v>2818</v>
      </c>
      <c r="G76">
        <v>2363</v>
      </c>
      <c r="H76">
        <v>1927</v>
      </c>
    </row>
    <row r="78" spans="2:11" ht="12.75">
      <c r="B78">
        <v>116</v>
      </c>
      <c r="C78">
        <v>109</v>
      </c>
      <c r="D78">
        <v>105</v>
      </c>
      <c r="E78">
        <v>100</v>
      </c>
      <c r="F78">
        <v>88</v>
      </c>
      <c r="G78">
        <v>87</v>
      </c>
      <c r="H78">
        <v>83</v>
      </c>
      <c r="I78">
        <v>58</v>
      </c>
      <c r="J78">
        <v>48</v>
      </c>
      <c r="K78">
        <v>6</v>
      </c>
    </row>
    <row r="79" spans="2:11" ht="12.75">
      <c r="B79">
        <v>1933</v>
      </c>
      <c r="C79">
        <v>1773</v>
      </c>
      <c r="D79">
        <v>1591</v>
      </c>
      <c r="E79">
        <v>1446</v>
      </c>
      <c r="F79">
        <v>1268</v>
      </c>
      <c r="G79">
        <v>1083</v>
      </c>
      <c r="H79">
        <v>895</v>
      </c>
      <c r="I79">
        <v>698</v>
      </c>
      <c r="J79">
        <v>449</v>
      </c>
      <c r="K79">
        <v>221</v>
      </c>
    </row>
    <row r="80" spans="2:6" ht="12.75">
      <c r="B80">
        <v>2157</v>
      </c>
      <c r="C80">
        <v>1966</v>
      </c>
      <c r="D80">
        <v>1762</v>
      </c>
      <c r="E80">
        <v>1590</v>
      </c>
      <c r="F80">
        <v>1391</v>
      </c>
    </row>
    <row r="81" spans="2:11" ht="12.75">
      <c r="B81">
        <v>1992</v>
      </c>
      <c r="C81">
        <v>1826</v>
      </c>
      <c r="D81">
        <v>1639</v>
      </c>
      <c r="E81">
        <v>1482</v>
      </c>
      <c r="F81">
        <v>1298</v>
      </c>
      <c r="G81">
        <v>1108</v>
      </c>
      <c r="H81">
        <v>916</v>
      </c>
      <c r="I81">
        <v>715</v>
      </c>
      <c r="J81">
        <v>462</v>
      </c>
      <c r="K81">
        <v>228</v>
      </c>
    </row>
    <row r="82" spans="2:11" ht="12.75">
      <c r="B82">
        <v>451</v>
      </c>
      <c r="C82">
        <v>419</v>
      </c>
      <c r="D82">
        <v>362</v>
      </c>
      <c r="E82">
        <v>317</v>
      </c>
      <c r="F82">
        <v>269</v>
      </c>
      <c r="G82">
        <v>201</v>
      </c>
      <c r="H82">
        <v>142</v>
      </c>
      <c r="I82">
        <v>76</v>
      </c>
      <c r="J82">
        <v>46</v>
      </c>
      <c r="K82">
        <v>18</v>
      </c>
    </row>
    <row r="84" spans="2:11" ht="12.75">
      <c r="B84">
        <v>292</v>
      </c>
      <c r="C84">
        <v>277</v>
      </c>
      <c r="D84">
        <v>260</v>
      </c>
      <c r="E84">
        <v>237</v>
      </c>
      <c r="F84">
        <v>211</v>
      </c>
      <c r="G84">
        <v>183</v>
      </c>
      <c r="H84">
        <v>169</v>
      </c>
      <c r="I84">
        <v>141</v>
      </c>
      <c r="J84">
        <v>121</v>
      </c>
      <c r="K84">
        <v>89</v>
      </c>
    </row>
    <row r="85" spans="2:7" ht="12.75">
      <c r="B85">
        <v>2</v>
      </c>
      <c r="C85">
        <v>2</v>
      </c>
      <c r="D85">
        <v>2</v>
      </c>
      <c r="E85">
        <v>2</v>
      </c>
      <c r="F85">
        <v>2</v>
      </c>
      <c r="G85">
        <v>1</v>
      </c>
    </row>
    <row r="86" spans="2:8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</row>
    <row r="87" spans="2:7" ht="12.75">
      <c r="B87">
        <v>4644</v>
      </c>
      <c r="C87">
        <v>4214</v>
      </c>
      <c r="D87">
        <v>3781</v>
      </c>
      <c r="E87">
        <v>3359</v>
      </c>
      <c r="F87">
        <v>2923</v>
      </c>
      <c r="G87">
        <v>2444</v>
      </c>
    </row>
    <row r="88" spans="2:11" ht="12.75">
      <c r="B88">
        <v>1034</v>
      </c>
      <c r="C88">
        <v>949</v>
      </c>
      <c r="D88">
        <v>875</v>
      </c>
      <c r="E88">
        <v>794</v>
      </c>
      <c r="F88">
        <v>713</v>
      </c>
      <c r="G88">
        <v>590</v>
      </c>
      <c r="H88">
        <v>471</v>
      </c>
      <c r="I88">
        <v>391</v>
      </c>
      <c r="J88">
        <v>295</v>
      </c>
      <c r="K88">
        <v>189</v>
      </c>
    </row>
    <row r="89" spans="2:8" ht="12.75">
      <c r="B89">
        <v>20</v>
      </c>
      <c r="C89">
        <v>16</v>
      </c>
      <c r="D89">
        <v>14</v>
      </c>
      <c r="E89">
        <v>11</v>
      </c>
      <c r="F89">
        <v>7</v>
      </c>
      <c r="G89">
        <v>6</v>
      </c>
      <c r="H89">
        <v>3</v>
      </c>
    </row>
    <row r="90" spans="2:9" ht="12.75">
      <c r="B90">
        <v>4748</v>
      </c>
      <c r="C90">
        <v>4270</v>
      </c>
      <c r="D90">
        <v>3806</v>
      </c>
      <c r="E90">
        <v>3332</v>
      </c>
      <c r="F90">
        <v>2846</v>
      </c>
      <c r="G90">
        <v>2373</v>
      </c>
      <c r="H90">
        <v>1914</v>
      </c>
      <c r="I90">
        <v>1438</v>
      </c>
    </row>
    <row r="91" spans="2:7" ht="12.75">
      <c r="B91">
        <v>41</v>
      </c>
      <c r="C91">
        <v>37</v>
      </c>
      <c r="D91">
        <v>35</v>
      </c>
      <c r="E91">
        <v>29</v>
      </c>
      <c r="F91">
        <v>25</v>
      </c>
      <c r="G91">
        <v>21</v>
      </c>
    </row>
    <row r="92" spans="2:10" ht="12.75">
      <c r="B92">
        <v>63</v>
      </c>
      <c r="C92">
        <v>57</v>
      </c>
      <c r="D92">
        <v>54</v>
      </c>
      <c r="E92">
        <v>48</v>
      </c>
      <c r="F92">
        <v>43</v>
      </c>
      <c r="G92">
        <v>38</v>
      </c>
      <c r="H92">
        <v>27</v>
      </c>
      <c r="I92">
        <v>24</v>
      </c>
      <c r="J92">
        <v>21</v>
      </c>
    </row>
    <row r="94" spans="2:9" ht="12.75">
      <c r="B94">
        <v>958</v>
      </c>
      <c r="C94">
        <v>880</v>
      </c>
      <c r="D94">
        <v>813</v>
      </c>
      <c r="E94">
        <v>733</v>
      </c>
      <c r="F94">
        <v>648</v>
      </c>
      <c r="G94">
        <v>548</v>
      </c>
      <c r="H94">
        <v>459</v>
      </c>
      <c r="I94">
        <v>351</v>
      </c>
    </row>
    <row r="95" spans="2:10" ht="12.75">
      <c r="B95">
        <v>9</v>
      </c>
      <c r="C95">
        <v>9</v>
      </c>
      <c r="D95">
        <v>9</v>
      </c>
      <c r="E95">
        <v>9</v>
      </c>
      <c r="F95">
        <v>9</v>
      </c>
      <c r="G95">
        <v>9</v>
      </c>
      <c r="H95">
        <v>6</v>
      </c>
      <c r="I95">
        <v>2</v>
      </c>
      <c r="J95">
        <v>1</v>
      </c>
    </row>
    <row r="100" spans="2:8" ht="12.75">
      <c r="B100">
        <v>98</v>
      </c>
      <c r="C100">
        <v>89</v>
      </c>
      <c r="D100">
        <v>85</v>
      </c>
      <c r="E100">
        <v>78</v>
      </c>
      <c r="F100">
        <v>72</v>
      </c>
      <c r="G100">
        <v>59</v>
      </c>
      <c r="H100">
        <v>41</v>
      </c>
    </row>
    <row r="101" spans="2:3" ht="12.75">
      <c r="B101">
        <v>539</v>
      </c>
      <c r="C101">
        <v>504</v>
      </c>
    </row>
    <row r="102" spans="2:5" ht="12.75">
      <c r="B102">
        <v>226</v>
      </c>
      <c r="C102">
        <v>216</v>
      </c>
      <c r="D102">
        <v>206</v>
      </c>
      <c r="E102">
        <v>189</v>
      </c>
    </row>
    <row r="103" spans="2:6" ht="12.75">
      <c r="B103">
        <v>159</v>
      </c>
      <c r="C103">
        <v>150</v>
      </c>
      <c r="D103">
        <v>143</v>
      </c>
      <c r="E103">
        <v>131</v>
      </c>
      <c r="F103">
        <v>123</v>
      </c>
    </row>
    <row r="105" spans="2:11" ht="12.75">
      <c r="B105">
        <v>325</v>
      </c>
      <c r="C105">
        <v>300</v>
      </c>
      <c r="D105">
        <v>277</v>
      </c>
      <c r="E105">
        <v>248</v>
      </c>
      <c r="F105">
        <v>207</v>
      </c>
      <c r="G105">
        <v>173</v>
      </c>
      <c r="H105">
        <v>130</v>
      </c>
      <c r="I105">
        <v>99</v>
      </c>
      <c r="J105">
        <v>78</v>
      </c>
      <c r="K105">
        <v>36</v>
      </c>
    </row>
    <row r="106" spans="2:8" ht="12.75">
      <c r="B106">
        <v>134</v>
      </c>
      <c r="C106">
        <v>121</v>
      </c>
      <c r="D106">
        <v>112</v>
      </c>
      <c r="E106">
        <v>97</v>
      </c>
      <c r="F106">
        <v>88</v>
      </c>
      <c r="G106">
        <v>76</v>
      </c>
      <c r="H106">
        <v>60</v>
      </c>
    </row>
    <row r="108" spans="2:8" ht="12.75">
      <c r="B108">
        <v>323</v>
      </c>
      <c r="C108">
        <v>309</v>
      </c>
      <c r="D108">
        <v>297</v>
      </c>
      <c r="E108">
        <v>268</v>
      </c>
      <c r="F108">
        <v>247</v>
      </c>
      <c r="G108">
        <v>217</v>
      </c>
      <c r="H108">
        <v>195</v>
      </c>
    </row>
    <row r="109" spans="2:8" ht="12.75">
      <c r="B109">
        <v>86</v>
      </c>
      <c r="C109">
        <v>79</v>
      </c>
      <c r="D109">
        <v>63</v>
      </c>
      <c r="E109">
        <v>51</v>
      </c>
      <c r="F109">
        <v>43</v>
      </c>
      <c r="G109">
        <v>35</v>
      </c>
      <c r="H109">
        <v>26</v>
      </c>
    </row>
    <row r="110" spans="2:10" ht="12.75">
      <c r="B110">
        <v>24</v>
      </c>
      <c r="C110">
        <v>21</v>
      </c>
      <c r="D110">
        <v>16</v>
      </c>
      <c r="E110">
        <v>13</v>
      </c>
      <c r="F110">
        <v>10</v>
      </c>
      <c r="G110">
        <v>10</v>
      </c>
      <c r="H110">
        <v>9</v>
      </c>
      <c r="I110">
        <v>7</v>
      </c>
      <c r="J110">
        <v>5</v>
      </c>
    </row>
    <row r="112" ht="12.75">
      <c r="B112">
        <v>4564</v>
      </c>
    </row>
    <row r="113" spans="2:6" ht="12.75">
      <c r="B113">
        <v>880</v>
      </c>
      <c r="C113">
        <v>794</v>
      </c>
      <c r="D113">
        <v>710</v>
      </c>
      <c r="E113">
        <v>638</v>
      </c>
      <c r="F113">
        <v>546</v>
      </c>
    </row>
    <row r="114" spans="2:11" ht="12.75">
      <c r="B114">
        <v>387</v>
      </c>
      <c r="C114">
        <v>357</v>
      </c>
      <c r="D114">
        <v>331</v>
      </c>
      <c r="E114">
        <v>295</v>
      </c>
      <c r="F114">
        <v>243</v>
      </c>
      <c r="G114">
        <v>230</v>
      </c>
      <c r="H114">
        <v>204</v>
      </c>
      <c r="I114">
        <v>182</v>
      </c>
      <c r="J114">
        <v>130</v>
      </c>
      <c r="K114">
        <v>106</v>
      </c>
    </row>
    <row r="116" spans="2:5" ht="12.75">
      <c r="B116">
        <v>645</v>
      </c>
      <c r="C116">
        <v>601</v>
      </c>
      <c r="D116">
        <v>564</v>
      </c>
      <c r="E116">
        <v>517</v>
      </c>
    </row>
    <row r="118" spans="2:10" ht="12.75">
      <c r="B118">
        <v>616</v>
      </c>
      <c r="C118">
        <v>573</v>
      </c>
      <c r="D118">
        <v>538</v>
      </c>
      <c r="E118">
        <v>492</v>
      </c>
      <c r="F118">
        <v>418</v>
      </c>
      <c r="G118">
        <v>387</v>
      </c>
      <c r="H118">
        <v>341</v>
      </c>
      <c r="I118">
        <v>298</v>
      </c>
      <c r="J118">
        <v>209</v>
      </c>
    </row>
  </sheetData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10"/>
  </sheetPr>
  <dimension ref="B1:L114"/>
  <sheetViews>
    <sheetView zoomScalePageLayoutView="0" workbookViewId="0" topLeftCell="A1">
      <selection activeCell="B1" sqref="B1:L11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9" ht="12.75">
      <c r="B2">
        <v>30</v>
      </c>
      <c r="C2">
        <v>28</v>
      </c>
      <c r="D2">
        <v>23</v>
      </c>
      <c r="E2">
        <v>21</v>
      </c>
      <c r="F2">
        <v>76</v>
      </c>
      <c r="G2">
        <v>63</v>
      </c>
      <c r="H2">
        <v>49</v>
      </c>
      <c r="I2">
        <v>31</v>
      </c>
    </row>
    <row r="5" spans="2:10" ht="12.75">
      <c r="B5">
        <v>191</v>
      </c>
      <c r="C5">
        <v>179</v>
      </c>
      <c r="D5">
        <v>165</v>
      </c>
      <c r="E5">
        <v>152</v>
      </c>
      <c r="F5">
        <v>131</v>
      </c>
      <c r="G5">
        <v>113</v>
      </c>
      <c r="H5">
        <v>84</v>
      </c>
      <c r="I5">
        <v>67</v>
      </c>
      <c r="J5">
        <v>45</v>
      </c>
    </row>
    <row r="7" spans="2:5" ht="12.75">
      <c r="B7">
        <v>275</v>
      </c>
      <c r="C7">
        <v>255</v>
      </c>
      <c r="D7">
        <v>231</v>
      </c>
      <c r="E7">
        <v>206</v>
      </c>
    </row>
    <row r="8" spans="2:11" ht="12.75">
      <c r="B8">
        <v>101</v>
      </c>
      <c r="C8">
        <v>96</v>
      </c>
      <c r="D8">
        <v>91</v>
      </c>
      <c r="E8">
        <v>78</v>
      </c>
      <c r="F8">
        <v>62</v>
      </c>
      <c r="G8">
        <v>53</v>
      </c>
      <c r="H8">
        <v>50</v>
      </c>
      <c r="I8">
        <v>37</v>
      </c>
      <c r="J8">
        <v>23</v>
      </c>
      <c r="K8">
        <v>14</v>
      </c>
    </row>
    <row r="11" spans="2:8" ht="12.75">
      <c r="B11">
        <v>146</v>
      </c>
      <c r="C11">
        <v>137</v>
      </c>
      <c r="D11">
        <v>127</v>
      </c>
      <c r="E11">
        <v>121</v>
      </c>
      <c r="F11">
        <v>101</v>
      </c>
      <c r="G11">
        <v>94</v>
      </c>
      <c r="H11">
        <v>78</v>
      </c>
    </row>
    <row r="17" spans="2:11" ht="12.75">
      <c r="B17">
        <v>251</v>
      </c>
      <c r="C17">
        <v>239</v>
      </c>
      <c r="D17">
        <v>222</v>
      </c>
      <c r="E17">
        <v>209</v>
      </c>
      <c r="F17">
        <v>181</v>
      </c>
      <c r="G17">
        <v>147</v>
      </c>
      <c r="H17">
        <v>124</v>
      </c>
      <c r="I17">
        <v>82</v>
      </c>
      <c r="J17">
        <v>63</v>
      </c>
      <c r="K17">
        <v>72</v>
      </c>
    </row>
    <row r="23" spans="2:11" ht="12.75">
      <c r="B23">
        <v>61</v>
      </c>
      <c r="C23">
        <v>58</v>
      </c>
      <c r="D23">
        <v>56</v>
      </c>
      <c r="E23">
        <v>46</v>
      </c>
      <c r="F23">
        <v>37</v>
      </c>
      <c r="G23">
        <v>37</v>
      </c>
      <c r="H23">
        <v>35</v>
      </c>
      <c r="I23">
        <v>33</v>
      </c>
      <c r="J23">
        <v>29</v>
      </c>
      <c r="K23">
        <v>20</v>
      </c>
    </row>
    <row r="24" spans="2:11" ht="12.75">
      <c r="B24">
        <v>192</v>
      </c>
      <c r="C24">
        <v>181</v>
      </c>
      <c r="D24">
        <v>172</v>
      </c>
      <c r="E24">
        <v>156</v>
      </c>
      <c r="F24">
        <v>134</v>
      </c>
      <c r="G24">
        <v>209</v>
      </c>
      <c r="H24">
        <v>174</v>
      </c>
      <c r="I24">
        <v>137</v>
      </c>
      <c r="J24">
        <v>88</v>
      </c>
      <c r="K24">
        <v>41</v>
      </c>
    </row>
    <row r="27" spans="2:8" ht="12.75">
      <c r="B27">
        <v>231</v>
      </c>
      <c r="C27">
        <v>211</v>
      </c>
      <c r="D27">
        <v>189</v>
      </c>
      <c r="E27">
        <v>162</v>
      </c>
      <c r="F27">
        <v>144</v>
      </c>
      <c r="G27">
        <v>123</v>
      </c>
      <c r="H27">
        <v>104</v>
      </c>
    </row>
    <row r="48" spans="2:10" ht="12.75">
      <c r="B48">
        <v>283</v>
      </c>
      <c r="C48">
        <v>263</v>
      </c>
      <c r="D48">
        <v>245</v>
      </c>
      <c r="E48">
        <v>228</v>
      </c>
      <c r="F48">
        <v>199</v>
      </c>
      <c r="G48">
        <v>161</v>
      </c>
      <c r="H48">
        <v>122</v>
      </c>
      <c r="I48">
        <v>92</v>
      </c>
      <c r="J48">
        <v>101</v>
      </c>
    </row>
    <row r="55" spans="2:11" ht="12.75">
      <c r="B55">
        <v>224</v>
      </c>
      <c r="C55">
        <v>204</v>
      </c>
      <c r="D55">
        <v>179</v>
      </c>
      <c r="E55">
        <v>161</v>
      </c>
      <c r="F55">
        <v>149</v>
      </c>
      <c r="G55">
        <v>121</v>
      </c>
      <c r="H55">
        <v>104</v>
      </c>
      <c r="I55">
        <v>88</v>
      </c>
      <c r="J55">
        <v>80</v>
      </c>
      <c r="K55">
        <v>51</v>
      </c>
    </row>
    <row r="61" spans="2:10" ht="12.75">
      <c r="B61">
        <v>6</v>
      </c>
      <c r="C61">
        <v>5</v>
      </c>
      <c r="D61">
        <v>4</v>
      </c>
      <c r="E61">
        <v>4</v>
      </c>
      <c r="F61">
        <v>3</v>
      </c>
      <c r="G61">
        <v>3</v>
      </c>
      <c r="H61">
        <v>2</v>
      </c>
      <c r="I61">
        <v>1</v>
      </c>
      <c r="J61">
        <v>1</v>
      </c>
    </row>
    <row r="63" spans="2:11" ht="12.75">
      <c r="B63">
        <v>55</v>
      </c>
      <c r="C63">
        <v>51</v>
      </c>
      <c r="D63">
        <v>46</v>
      </c>
      <c r="E63">
        <v>37</v>
      </c>
      <c r="F63">
        <v>33</v>
      </c>
      <c r="G63">
        <v>29</v>
      </c>
      <c r="H63">
        <v>27</v>
      </c>
      <c r="I63">
        <v>24</v>
      </c>
      <c r="J63">
        <v>18</v>
      </c>
      <c r="K63">
        <v>18</v>
      </c>
    </row>
    <row r="64" spans="2:8" ht="12.75">
      <c r="B64">
        <v>163</v>
      </c>
      <c r="C64">
        <v>154</v>
      </c>
      <c r="D64">
        <v>143</v>
      </c>
      <c r="E64">
        <v>130</v>
      </c>
      <c r="F64">
        <v>112</v>
      </c>
      <c r="G64">
        <v>108</v>
      </c>
      <c r="H64">
        <v>90</v>
      </c>
    </row>
    <row r="65" spans="2:9" ht="12.75">
      <c r="B65">
        <v>77</v>
      </c>
      <c r="C65">
        <v>71</v>
      </c>
      <c r="D65">
        <v>68</v>
      </c>
      <c r="E65">
        <v>58</v>
      </c>
      <c r="F65">
        <v>48</v>
      </c>
      <c r="G65">
        <v>45</v>
      </c>
      <c r="H65">
        <v>35</v>
      </c>
      <c r="I65">
        <v>24</v>
      </c>
    </row>
    <row r="66" spans="2:10" ht="12.75">
      <c r="B66">
        <v>1000</v>
      </c>
      <c r="C66">
        <v>919</v>
      </c>
      <c r="D66">
        <v>821</v>
      </c>
      <c r="E66">
        <v>713</v>
      </c>
      <c r="F66">
        <v>604</v>
      </c>
      <c r="G66">
        <v>503</v>
      </c>
      <c r="H66">
        <v>396</v>
      </c>
      <c r="I66">
        <v>290</v>
      </c>
      <c r="J66">
        <v>163</v>
      </c>
    </row>
    <row r="67" spans="2:9" ht="12.75">
      <c r="B67">
        <v>66</v>
      </c>
      <c r="C67">
        <v>64</v>
      </c>
      <c r="D67">
        <v>58</v>
      </c>
      <c r="E67">
        <v>54</v>
      </c>
      <c r="F67">
        <v>47</v>
      </c>
      <c r="G67">
        <v>29</v>
      </c>
      <c r="H67">
        <v>24</v>
      </c>
      <c r="I67">
        <v>15</v>
      </c>
    </row>
    <row r="73" spans="2:10" ht="12.75">
      <c r="B73">
        <v>103</v>
      </c>
      <c r="C73">
        <v>88</v>
      </c>
      <c r="D73">
        <v>83</v>
      </c>
      <c r="E73">
        <v>73</v>
      </c>
      <c r="F73">
        <v>56</v>
      </c>
      <c r="G73">
        <v>46</v>
      </c>
      <c r="H73">
        <v>35</v>
      </c>
      <c r="I73">
        <v>18</v>
      </c>
      <c r="J73">
        <v>14</v>
      </c>
    </row>
    <row r="74" spans="2:10" ht="12.75">
      <c r="B74">
        <v>3190</v>
      </c>
      <c r="C74">
        <v>2889</v>
      </c>
      <c r="D74">
        <v>2631</v>
      </c>
      <c r="E74">
        <v>2335</v>
      </c>
      <c r="F74">
        <v>2042</v>
      </c>
      <c r="G74">
        <v>1723</v>
      </c>
      <c r="H74">
        <v>1376</v>
      </c>
      <c r="I74">
        <v>1057</v>
      </c>
      <c r="J74">
        <v>737</v>
      </c>
    </row>
    <row r="75" spans="2:8" ht="12.75">
      <c r="B75">
        <v>440</v>
      </c>
      <c r="C75">
        <v>387</v>
      </c>
      <c r="D75">
        <v>341</v>
      </c>
      <c r="E75">
        <v>279</v>
      </c>
      <c r="F75">
        <v>233</v>
      </c>
      <c r="G75">
        <v>192</v>
      </c>
      <c r="H75">
        <v>153</v>
      </c>
    </row>
    <row r="78" spans="2:11" ht="12.75">
      <c r="B78">
        <v>116</v>
      </c>
      <c r="C78">
        <v>109</v>
      </c>
      <c r="D78">
        <v>105</v>
      </c>
      <c r="E78">
        <v>100</v>
      </c>
      <c r="F78">
        <v>88</v>
      </c>
      <c r="G78">
        <v>87</v>
      </c>
      <c r="H78">
        <v>83</v>
      </c>
      <c r="I78">
        <v>58</v>
      </c>
      <c r="J78">
        <v>48</v>
      </c>
      <c r="K78">
        <v>6</v>
      </c>
    </row>
    <row r="79" spans="2:11" ht="12.75">
      <c r="B79">
        <v>1933</v>
      </c>
      <c r="C79">
        <v>1773</v>
      </c>
      <c r="D79">
        <v>1591</v>
      </c>
      <c r="E79">
        <v>1446</v>
      </c>
      <c r="F79">
        <v>1268</v>
      </c>
      <c r="G79">
        <v>1083</v>
      </c>
      <c r="H79">
        <v>895</v>
      </c>
      <c r="I79">
        <v>698</v>
      </c>
      <c r="J79">
        <v>449</v>
      </c>
      <c r="K79">
        <v>221</v>
      </c>
    </row>
    <row r="82" spans="2:11" ht="12.75">
      <c r="B82">
        <v>451</v>
      </c>
      <c r="C82">
        <v>419</v>
      </c>
      <c r="D82">
        <v>362</v>
      </c>
      <c r="E82">
        <v>317</v>
      </c>
      <c r="F82">
        <v>269</v>
      </c>
      <c r="G82">
        <v>201</v>
      </c>
      <c r="H82">
        <v>142</v>
      </c>
      <c r="I82">
        <v>76</v>
      </c>
      <c r="J82">
        <v>46</v>
      </c>
      <c r="K82">
        <v>18</v>
      </c>
    </row>
    <row r="84" spans="2:11" ht="12.75">
      <c r="B84">
        <v>292</v>
      </c>
      <c r="C84">
        <v>277</v>
      </c>
      <c r="D84">
        <v>260</v>
      </c>
      <c r="E84">
        <v>237</v>
      </c>
      <c r="F84">
        <v>211</v>
      </c>
      <c r="G84">
        <v>183</v>
      </c>
      <c r="H84">
        <v>169</v>
      </c>
      <c r="I84">
        <v>141</v>
      </c>
      <c r="J84">
        <v>121</v>
      </c>
      <c r="K84">
        <v>89</v>
      </c>
    </row>
    <row r="85" spans="2:7" ht="12.75">
      <c r="B85">
        <v>2</v>
      </c>
      <c r="C85">
        <v>2</v>
      </c>
      <c r="D85">
        <v>2</v>
      </c>
      <c r="E85">
        <v>2</v>
      </c>
      <c r="F85">
        <v>2</v>
      </c>
      <c r="G85">
        <v>1</v>
      </c>
    </row>
    <row r="86" spans="2:8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</row>
    <row r="87" spans="2:7" ht="12.75">
      <c r="B87">
        <v>4644</v>
      </c>
      <c r="C87">
        <v>4214</v>
      </c>
      <c r="D87">
        <v>3781</v>
      </c>
      <c r="E87">
        <v>3359</v>
      </c>
      <c r="F87">
        <v>2923</v>
      </c>
      <c r="G87">
        <v>2444</v>
      </c>
    </row>
    <row r="88" spans="2:11" ht="12.75">
      <c r="B88">
        <v>1034</v>
      </c>
      <c r="C88">
        <v>949</v>
      </c>
      <c r="D88">
        <v>875</v>
      </c>
      <c r="E88">
        <v>794</v>
      </c>
      <c r="F88">
        <v>713</v>
      </c>
      <c r="G88">
        <v>590</v>
      </c>
      <c r="H88">
        <v>471</v>
      </c>
      <c r="I88">
        <v>391</v>
      </c>
      <c r="J88">
        <v>295</v>
      </c>
      <c r="K88">
        <v>189</v>
      </c>
    </row>
    <row r="89" spans="2:8" ht="12.75">
      <c r="B89">
        <v>20</v>
      </c>
      <c r="C89">
        <v>16</v>
      </c>
      <c r="D89">
        <v>14</v>
      </c>
      <c r="E89">
        <v>11</v>
      </c>
      <c r="F89">
        <v>7</v>
      </c>
      <c r="G89">
        <v>6</v>
      </c>
      <c r="H89">
        <v>3</v>
      </c>
    </row>
    <row r="90" spans="2:9" ht="12.75">
      <c r="B90">
        <v>4748</v>
      </c>
      <c r="C90">
        <v>4270</v>
      </c>
      <c r="D90">
        <v>3806</v>
      </c>
      <c r="E90">
        <v>3332</v>
      </c>
      <c r="F90">
        <v>2846</v>
      </c>
      <c r="G90">
        <v>2373</v>
      </c>
      <c r="H90">
        <v>1914</v>
      </c>
      <c r="I90">
        <v>1438</v>
      </c>
    </row>
    <row r="91" spans="2:10" ht="12.75">
      <c r="B91">
        <v>41</v>
      </c>
      <c r="C91">
        <v>37</v>
      </c>
      <c r="D91">
        <v>35</v>
      </c>
      <c r="E91">
        <v>29</v>
      </c>
      <c r="F91">
        <v>25</v>
      </c>
      <c r="G91">
        <v>21</v>
      </c>
      <c r="H91">
        <v>27</v>
      </c>
      <c r="I91">
        <v>24</v>
      </c>
      <c r="J91">
        <v>21</v>
      </c>
    </row>
    <row r="94" spans="2:9" ht="12.75">
      <c r="B94">
        <v>958</v>
      </c>
      <c r="C94">
        <v>880</v>
      </c>
      <c r="D94">
        <v>813</v>
      </c>
      <c r="E94">
        <v>733</v>
      </c>
      <c r="F94">
        <v>648</v>
      </c>
      <c r="G94">
        <v>548</v>
      </c>
      <c r="H94">
        <v>459</v>
      </c>
      <c r="I94">
        <v>351</v>
      </c>
    </row>
    <row r="95" spans="2:10" ht="12.75">
      <c r="B95">
        <v>9</v>
      </c>
      <c r="C95">
        <v>9</v>
      </c>
      <c r="D95">
        <v>9</v>
      </c>
      <c r="E95">
        <v>9</v>
      </c>
      <c r="F95">
        <v>9</v>
      </c>
      <c r="G95">
        <v>9</v>
      </c>
      <c r="H95">
        <v>6</v>
      </c>
      <c r="I95">
        <v>2</v>
      </c>
      <c r="J95">
        <v>1</v>
      </c>
    </row>
    <row r="100" spans="2:8" ht="12.75">
      <c r="B100">
        <v>98</v>
      </c>
      <c r="C100">
        <v>89</v>
      </c>
      <c r="D100">
        <v>85</v>
      </c>
      <c r="E100">
        <v>78</v>
      </c>
      <c r="F100">
        <v>72</v>
      </c>
      <c r="G100">
        <v>59</v>
      </c>
      <c r="H100">
        <v>41</v>
      </c>
    </row>
    <row r="104" spans="2:11" ht="12.75">
      <c r="B104">
        <v>325</v>
      </c>
      <c r="C104">
        <v>300</v>
      </c>
      <c r="D104">
        <v>277</v>
      </c>
      <c r="E104">
        <v>248</v>
      </c>
      <c r="F104">
        <v>207</v>
      </c>
      <c r="G104">
        <v>173</v>
      </c>
      <c r="H104">
        <v>130</v>
      </c>
      <c r="I104">
        <v>99</v>
      </c>
      <c r="J104">
        <v>78</v>
      </c>
      <c r="K104">
        <v>36</v>
      </c>
    </row>
    <row r="106" spans="2:8" ht="12.75">
      <c r="B106">
        <v>134</v>
      </c>
      <c r="C106">
        <v>121</v>
      </c>
      <c r="D106">
        <v>112</v>
      </c>
      <c r="E106">
        <v>97</v>
      </c>
      <c r="F106">
        <v>88</v>
      </c>
      <c r="G106">
        <v>76</v>
      </c>
      <c r="H106">
        <v>60</v>
      </c>
    </row>
    <row r="107" spans="2:8" ht="12.75">
      <c r="B107">
        <v>323</v>
      </c>
      <c r="C107">
        <v>309</v>
      </c>
      <c r="D107">
        <v>297</v>
      </c>
      <c r="E107">
        <v>268</v>
      </c>
      <c r="F107">
        <v>247</v>
      </c>
      <c r="G107">
        <v>217</v>
      </c>
      <c r="H107">
        <v>195</v>
      </c>
    </row>
    <row r="109" spans="2:10" ht="12.75">
      <c r="B109">
        <v>24</v>
      </c>
      <c r="C109">
        <v>21</v>
      </c>
      <c r="D109">
        <v>16</v>
      </c>
      <c r="E109">
        <v>13</v>
      </c>
      <c r="F109">
        <v>10</v>
      </c>
      <c r="G109">
        <v>10</v>
      </c>
      <c r="H109">
        <v>9</v>
      </c>
      <c r="I109">
        <v>7</v>
      </c>
      <c r="J109">
        <v>5</v>
      </c>
    </row>
    <row r="114" spans="2:11" ht="12.75">
      <c r="B114">
        <v>387</v>
      </c>
      <c r="C114">
        <v>357</v>
      </c>
      <c r="D114">
        <v>331</v>
      </c>
      <c r="E114">
        <v>295</v>
      </c>
      <c r="F114">
        <v>243</v>
      </c>
      <c r="G114">
        <v>230</v>
      </c>
      <c r="H114">
        <v>204</v>
      </c>
      <c r="I114">
        <v>182</v>
      </c>
      <c r="J114">
        <v>130</v>
      </c>
      <c r="K114">
        <v>106</v>
      </c>
    </row>
  </sheetData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10"/>
  </sheetPr>
  <dimension ref="B1:L118"/>
  <sheetViews>
    <sheetView zoomScalePageLayoutView="0" workbookViewId="0" topLeftCell="A1">
      <selection activeCell="B1" sqref="B1:L118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5" ht="12.75">
      <c r="B2">
        <v>121</v>
      </c>
      <c r="C2">
        <v>115</v>
      </c>
      <c r="D2">
        <v>95</v>
      </c>
      <c r="E2">
        <v>75</v>
      </c>
    </row>
    <row r="3" spans="2:4" ht="12.75">
      <c r="B3">
        <v>30</v>
      </c>
      <c r="C3">
        <v>28</v>
      </c>
      <c r="D3">
        <v>24</v>
      </c>
    </row>
    <row r="4" spans="2:6" ht="12.75">
      <c r="B4">
        <v>332</v>
      </c>
      <c r="C4">
        <v>325</v>
      </c>
      <c r="D4">
        <v>287</v>
      </c>
      <c r="E4">
        <v>232</v>
      </c>
      <c r="F4">
        <v>190</v>
      </c>
    </row>
    <row r="5" spans="2:4" ht="12.75">
      <c r="B5">
        <v>191</v>
      </c>
      <c r="C5">
        <v>163</v>
      </c>
      <c r="D5">
        <v>133</v>
      </c>
    </row>
    <row r="7" spans="2:10" ht="12.75">
      <c r="B7">
        <v>275</v>
      </c>
      <c r="C7">
        <v>266</v>
      </c>
      <c r="D7">
        <v>255</v>
      </c>
      <c r="E7">
        <v>233</v>
      </c>
      <c r="F7">
        <v>209</v>
      </c>
      <c r="G7">
        <v>189</v>
      </c>
      <c r="H7">
        <v>153</v>
      </c>
      <c r="I7">
        <v>110</v>
      </c>
      <c r="J7">
        <v>66</v>
      </c>
    </row>
    <row r="8" spans="2:8" ht="12.75">
      <c r="B8">
        <v>222</v>
      </c>
      <c r="C8">
        <v>219</v>
      </c>
      <c r="D8">
        <v>214</v>
      </c>
      <c r="E8">
        <v>189</v>
      </c>
      <c r="F8">
        <v>172</v>
      </c>
      <c r="G8">
        <v>124</v>
      </c>
      <c r="H8">
        <v>97</v>
      </c>
    </row>
    <row r="10" spans="2:7" ht="12.75">
      <c r="B10">
        <v>101</v>
      </c>
      <c r="C10">
        <v>99</v>
      </c>
      <c r="D10">
        <v>97</v>
      </c>
      <c r="E10">
        <v>88</v>
      </c>
      <c r="F10">
        <v>81</v>
      </c>
      <c r="G10">
        <v>62</v>
      </c>
    </row>
    <row r="11" spans="2:4" ht="12.75">
      <c r="B11">
        <v>542</v>
      </c>
      <c r="C11">
        <v>477</v>
      </c>
      <c r="D11">
        <v>426</v>
      </c>
    </row>
    <row r="12" spans="2:3" ht="12.75">
      <c r="B12">
        <v>465</v>
      </c>
      <c r="C12">
        <v>404</v>
      </c>
    </row>
    <row r="13" spans="2:4" ht="12.75">
      <c r="B13">
        <v>738</v>
      </c>
      <c r="C13">
        <v>661</v>
      </c>
      <c r="D13">
        <v>586</v>
      </c>
    </row>
    <row r="14" spans="2:3" ht="12.75">
      <c r="B14">
        <v>146</v>
      </c>
      <c r="C14">
        <v>133</v>
      </c>
    </row>
    <row r="17" ht="12.75">
      <c r="B17">
        <v>820</v>
      </c>
    </row>
    <row r="18" spans="2:4" ht="12.75">
      <c r="B18">
        <v>1382</v>
      </c>
      <c r="C18">
        <v>1288</v>
      </c>
      <c r="D18">
        <v>1138</v>
      </c>
    </row>
    <row r="20" spans="2:5" ht="12.75">
      <c r="B20">
        <v>251</v>
      </c>
      <c r="C20">
        <v>231</v>
      </c>
      <c r="D20">
        <v>188</v>
      </c>
      <c r="E20">
        <v>163</v>
      </c>
    </row>
    <row r="23" spans="2:5" ht="12.75">
      <c r="B23">
        <v>61</v>
      </c>
      <c r="C23">
        <v>61</v>
      </c>
      <c r="D23">
        <v>56</v>
      </c>
      <c r="E23">
        <v>45</v>
      </c>
    </row>
    <row r="24" spans="2:3" ht="12.75">
      <c r="B24">
        <v>342</v>
      </c>
      <c r="C24">
        <v>309</v>
      </c>
    </row>
    <row r="25" spans="2:10" ht="12.75">
      <c r="B25">
        <v>426</v>
      </c>
      <c r="C25">
        <v>386</v>
      </c>
      <c r="D25">
        <v>338</v>
      </c>
      <c r="E25">
        <v>280</v>
      </c>
      <c r="F25">
        <v>236</v>
      </c>
      <c r="G25">
        <v>189</v>
      </c>
      <c r="H25">
        <v>153</v>
      </c>
      <c r="I25">
        <v>115</v>
      </c>
      <c r="J25">
        <v>76</v>
      </c>
    </row>
    <row r="26" spans="2:9" ht="12.75">
      <c r="B26">
        <v>192</v>
      </c>
      <c r="C26">
        <v>183</v>
      </c>
      <c r="D26">
        <v>164</v>
      </c>
      <c r="E26">
        <v>150</v>
      </c>
      <c r="F26">
        <v>130</v>
      </c>
      <c r="G26">
        <v>100</v>
      </c>
      <c r="H26">
        <v>84</v>
      </c>
      <c r="I26">
        <v>59</v>
      </c>
    </row>
    <row r="30" spans="2:8" ht="12.75">
      <c r="B30">
        <v>549</v>
      </c>
      <c r="C30">
        <v>506</v>
      </c>
      <c r="D30">
        <v>450</v>
      </c>
      <c r="E30">
        <v>415</v>
      </c>
      <c r="F30">
        <v>328</v>
      </c>
      <c r="G30">
        <v>197</v>
      </c>
      <c r="H30">
        <v>158</v>
      </c>
    </row>
    <row r="34" spans="2:4" ht="12.75">
      <c r="B34">
        <v>251</v>
      </c>
      <c r="C34">
        <v>230</v>
      </c>
      <c r="D34">
        <v>203</v>
      </c>
    </row>
    <row r="35" spans="2:8" ht="12.75">
      <c r="B35">
        <v>231</v>
      </c>
      <c r="C35">
        <v>212</v>
      </c>
      <c r="D35">
        <v>186</v>
      </c>
      <c r="E35">
        <v>177</v>
      </c>
      <c r="F35">
        <v>140</v>
      </c>
      <c r="G35">
        <v>63</v>
      </c>
      <c r="H35">
        <v>49</v>
      </c>
    </row>
    <row r="48" spans="2:6" ht="12.75">
      <c r="B48">
        <v>283</v>
      </c>
      <c r="C48">
        <v>260</v>
      </c>
      <c r="D48">
        <v>222</v>
      </c>
      <c r="E48">
        <v>177</v>
      </c>
      <c r="F48">
        <v>157</v>
      </c>
    </row>
    <row r="49" spans="2:9" ht="12.75">
      <c r="B49">
        <v>3376</v>
      </c>
      <c r="C49">
        <v>3050</v>
      </c>
      <c r="D49">
        <v>2696</v>
      </c>
      <c r="E49">
        <v>2343</v>
      </c>
      <c r="F49">
        <v>1991</v>
      </c>
      <c r="G49">
        <v>1652</v>
      </c>
      <c r="H49">
        <v>1326</v>
      </c>
      <c r="I49">
        <v>992</v>
      </c>
    </row>
    <row r="50" spans="2:9" ht="12.75">
      <c r="B50">
        <v>373</v>
      </c>
      <c r="C50">
        <v>337</v>
      </c>
      <c r="D50">
        <v>287</v>
      </c>
      <c r="E50">
        <v>229</v>
      </c>
      <c r="F50">
        <v>204</v>
      </c>
      <c r="G50">
        <v>162</v>
      </c>
      <c r="H50">
        <v>136</v>
      </c>
      <c r="I50">
        <v>129</v>
      </c>
    </row>
    <row r="51" spans="2:10" ht="12.75">
      <c r="B51">
        <v>485</v>
      </c>
      <c r="C51">
        <v>433</v>
      </c>
      <c r="D51">
        <v>369</v>
      </c>
      <c r="E51">
        <v>297</v>
      </c>
      <c r="F51">
        <v>256</v>
      </c>
      <c r="G51">
        <v>208</v>
      </c>
      <c r="H51">
        <v>173</v>
      </c>
      <c r="I51">
        <v>165</v>
      </c>
      <c r="J51">
        <v>90</v>
      </c>
    </row>
    <row r="52" spans="2:9" ht="12.75">
      <c r="B52">
        <v>573</v>
      </c>
      <c r="C52">
        <v>507</v>
      </c>
      <c r="D52">
        <v>433</v>
      </c>
      <c r="E52">
        <v>353</v>
      </c>
      <c r="F52">
        <v>299</v>
      </c>
      <c r="G52">
        <v>244</v>
      </c>
      <c r="H52">
        <v>199</v>
      </c>
      <c r="I52">
        <v>190</v>
      </c>
    </row>
    <row r="53" spans="2:4" ht="12.75">
      <c r="B53">
        <v>380</v>
      </c>
      <c r="C53">
        <v>343</v>
      </c>
      <c r="D53">
        <v>292</v>
      </c>
    </row>
    <row r="54" ht="12.75">
      <c r="B54">
        <v>462</v>
      </c>
    </row>
    <row r="55" spans="2:11" ht="12.75">
      <c r="B55">
        <v>224</v>
      </c>
      <c r="C55">
        <v>208</v>
      </c>
      <c r="D55">
        <v>181</v>
      </c>
      <c r="E55">
        <v>169</v>
      </c>
      <c r="F55">
        <v>137</v>
      </c>
      <c r="G55">
        <v>109</v>
      </c>
      <c r="H55">
        <v>82</v>
      </c>
      <c r="I55">
        <v>64</v>
      </c>
      <c r="J55">
        <v>46</v>
      </c>
      <c r="K55">
        <v>16</v>
      </c>
    </row>
    <row r="59" spans="2:4" ht="12.75">
      <c r="B59">
        <v>1059</v>
      </c>
      <c r="C59">
        <v>967</v>
      </c>
      <c r="D59">
        <v>838</v>
      </c>
    </row>
    <row r="61" spans="2:5" ht="12.75">
      <c r="B61">
        <v>190</v>
      </c>
      <c r="C61">
        <v>181</v>
      </c>
      <c r="D61">
        <v>168</v>
      </c>
      <c r="E61">
        <v>151</v>
      </c>
    </row>
    <row r="62" spans="2:5" ht="12.75">
      <c r="B62">
        <v>6</v>
      </c>
      <c r="C62">
        <v>6</v>
      </c>
      <c r="D62">
        <v>6</v>
      </c>
      <c r="E62">
        <v>6</v>
      </c>
    </row>
    <row r="63" spans="2:5" ht="12.75">
      <c r="B63">
        <v>55</v>
      </c>
      <c r="C63">
        <v>55</v>
      </c>
      <c r="D63">
        <v>51</v>
      </c>
      <c r="E63">
        <v>49</v>
      </c>
    </row>
    <row r="64" spans="2:8" ht="12.75">
      <c r="B64">
        <v>163</v>
      </c>
      <c r="C64">
        <v>159</v>
      </c>
      <c r="D64">
        <v>155</v>
      </c>
      <c r="E64">
        <v>146</v>
      </c>
      <c r="F64">
        <v>123</v>
      </c>
      <c r="G64">
        <v>99</v>
      </c>
      <c r="H64">
        <v>72</v>
      </c>
    </row>
    <row r="65" spans="2:11" ht="12.75">
      <c r="B65">
        <v>77</v>
      </c>
      <c r="C65">
        <v>75</v>
      </c>
      <c r="D65">
        <v>69</v>
      </c>
      <c r="E65">
        <v>59</v>
      </c>
      <c r="F65">
        <v>47</v>
      </c>
      <c r="G65">
        <v>32</v>
      </c>
      <c r="H65">
        <v>24</v>
      </c>
      <c r="I65">
        <v>22</v>
      </c>
      <c r="J65">
        <v>16</v>
      </c>
      <c r="K65">
        <v>6</v>
      </c>
    </row>
    <row r="66" spans="2:3" ht="12.75">
      <c r="B66">
        <v>1000</v>
      </c>
      <c r="C66">
        <v>928</v>
      </c>
    </row>
    <row r="67" spans="2:5" ht="12.75">
      <c r="B67">
        <v>66</v>
      </c>
      <c r="C67">
        <v>60</v>
      </c>
      <c r="D67">
        <v>59</v>
      </c>
      <c r="E67">
        <v>55</v>
      </c>
    </row>
    <row r="68" spans="2:6" ht="12.75">
      <c r="B68">
        <v>416</v>
      </c>
      <c r="C68">
        <v>404</v>
      </c>
      <c r="D68">
        <v>354</v>
      </c>
      <c r="E68">
        <v>305</v>
      </c>
      <c r="F68">
        <v>250</v>
      </c>
    </row>
    <row r="69" spans="2:5" ht="12.75">
      <c r="B69">
        <v>394</v>
      </c>
      <c r="C69">
        <v>382</v>
      </c>
      <c r="D69">
        <v>336</v>
      </c>
      <c r="E69">
        <v>288</v>
      </c>
    </row>
    <row r="70" spans="2:6" ht="12.75">
      <c r="B70">
        <v>161</v>
      </c>
      <c r="C70">
        <v>152</v>
      </c>
      <c r="D70">
        <v>142</v>
      </c>
      <c r="E70">
        <v>126</v>
      </c>
      <c r="F70">
        <v>103</v>
      </c>
    </row>
    <row r="71" spans="2:5" ht="12.75">
      <c r="B71">
        <v>940</v>
      </c>
      <c r="C71">
        <v>883</v>
      </c>
      <c r="D71">
        <v>780</v>
      </c>
      <c r="E71">
        <v>678</v>
      </c>
    </row>
    <row r="72" spans="2:8" ht="12.75">
      <c r="B72">
        <v>104</v>
      </c>
      <c r="C72">
        <v>98</v>
      </c>
      <c r="D72">
        <v>94</v>
      </c>
      <c r="E72">
        <v>87</v>
      </c>
      <c r="F72">
        <v>70</v>
      </c>
      <c r="G72">
        <v>58</v>
      </c>
      <c r="H72">
        <v>49</v>
      </c>
    </row>
    <row r="73" spans="2:11" ht="12.75">
      <c r="B73">
        <v>103</v>
      </c>
      <c r="C73">
        <v>102</v>
      </c>
      <c r="D73">
        <v>85</v>
      </c>
      <c r="E73">
        <v>73</v>
      </c>
      <c r="F73">
        <v>61</v>
      </c>
      <c r="G73">
        <v>47</v>
      </c>
      <c r="H73">
        <v>33</v>
      </c>
      <c r="I73">
        <v>27</v>
      </c>
      <c r="J73">
        <v>19</v>
      </c>
      <c r="K73">
        <v>12</v>
      </c>
    </row>
    <row r="74" spans="2:3" ht="12.75">
      <c r="B74">
        <v>3190</v>
      </c>
      <c r="C74">
        <v>2877</v>
      </c>
    </row>
    <row r="75" spans="2:5" ht="12.75">
      <c r="B75">
        <v>440</v>
      </c>
      <c r="C75">
        <v>416</v>
      </c>
      <c r="D75">
        <v>367</v>
      </c>
      <c r="E75">
        <v>313</v>
      </c>
    </row>
    <row r="76" spans="2:3" ht="12.75">
      <c r="B76">
        <v>4399</v>
      </c>
      <c r="C76">
        <v>3972</v>
      </c>
    </row>
    <row r="78" spans="2:5" ht="12.75">
      <c r="B78">
        <v>116</v>
      </c>
      <c r="C78">
        <v>110</v>
      </c>
      <c r="D78">
        <v>82</v>
      </c>
      <c r="E78">
        <v>64</v>
      </c>
    </row>
    <row r="79" spans="2:6" ht="12.75">
      <c r="B79">
        <v>1933</v>
      </c>
      <c r="C79">
        <v>1737</v>
      </c>
      <c r="D79">
        <v>1520</v>
      </c>
      <c r="E79">
        <v>1329</v>
      </c>
      <c r="F79">
        <v>1115</v>
      </c>
    </row>
    <row r="80" ht="12.75">
      <c r="B80">
        <v>2157</v>
      </c>
    </row>
    <row r="81" spans="2:11" ht="12.75">
      <c r="B81">
        <v>1992</v>
      </c>
      <c r="C81">
        <v>1790</v>
      </c>
      <c r="D81">
        <v>1568</v>
      </c>
      <c r="E81">
        <v>1373</v>
      </c>
      <c r="F81">
        <v>1153</v>
      </c>
      <c r="G81">
        <v>941</v>
      </c>
      <c r="H81">
        <v>746</v>
      </c>
      <c r="I81">
        <v>535</v>
      </c>
      <c r="J81">
        <v>354</v>
      </c>
      <c r="K81">
        <v>190</v>
      </c>
    </row>
    <row r="82" spans="2:3" ht="12.75">
      <c r="B82">
        <v>451</v>
      </c>
      <c r="C82">
        <v>438</v>
      </c>
    </row>
    <row r="84" spans="2:9" ht="12.75">
      <c r="B84">
        <v>292</v>
      </c>
      <c r="C84">
        <v>197</v>
      </c>
      <c r="D84">
        <v>148</v>
      </c>
      <c r="E84">
        <v>122</v>
      </c>
      <c r="F84">
        <v>100</v>
      </c>
      <c r="G84">
        <v>81</v>
      </c>
      <c r="H84">
        <v>56</v>
      </c>
      <c r="I84">
        <v>40</v>
      </c>
    </row>
    <row r="85" spans="2:7" ht="12.75">
      <c r="B85">
        <v>2</v>
      </c>
      <c r="C85">
        <v>2</v>
      </c>
      <c r="D85">
        <v>2</v>
      </c>
      <c r="E85">
        <v>1</v>
      </c>
      <c r="F85">
        <v>1</v>
      </c>
      <c r="G85">
        <v>1</v>
      </c>
    </row>
    <row r="86" spans="2:3" ht="12.75">
      <c r="B86">
        <v>1</v>
      </c>
      <c r="C86">
        <v>1</v>
      </c>
    </row>
    <row r="87" spans="2:3" ht="12.75">
      <c r="B87">
        <v>4644</v>
      </c>
      <c r="C87">
        <v>4189</v>
      </c>
    </row>
    <row r="88" spans="2:3" ht="12.75">
      <c r="B88">
        <v>1034</v>
      </c>
      <c r="C88">
        <v>926</v>
      </c>
    </row>
    <row r="89" spans="2:11" ht="12.75">
      <c r="B89">
        <v>20</v>
      </c>
      <c r="C89">
        <v>20</v>
      </c>
      <c r="D89">
        <v>20</v>
      </c>
      <c r="E89">
        <v>20</v>
      </c>
      <c r="F89">
        <v>19</v>
      </c>
      <c r="G89">
        <v>16</v>
      </c>
      <c r="H89">
        <v>11</v>
      </c>
      <c r="I89">
        <v>7</v>
      </c>
      <c r="J89">
        <v>3</v>
      </c>
      <c r="K89">
        <v>1</v>
      </c>
    </row>
    <row r="90" spans="2:4" ht="12.75">
      <c r="B90">
        <v>4748</v>
      </c>
      <c r="C90">
        <v>4266</v>
      </c>
      <c r="D90">
        <v>3781</v>
      </c>
    </row>
    <row r="91" spans="2:6" ht="12.75">
      <c r="B91">
        <v>41</v>
      </c>
      <c r="C91">
        <v>32</v>
      </c>
      <c r="D91">
        <v>28</v>
      </c>
      <c r="E91">
        <v>23</v>
      </c>
      <c r="F91">
        <v>23</v>
      </c>
    </row>
    <row r="92" spans="2:11" ht="12.75">
      <c r="B92">
        <v>63</v>
      </c>
      <c r="C92">
        <v>51</v>
      </c>
      <c r="D92">
        <v>46</v>
      </c>
      <c r="E92">
        <v>37</v>
      </c>
      <c r="F92">
        <v>36</v>
      </c>
      <c r="G92">
        <v>30</v>
      </c>
      <c r="H92">
        <v>29</v>
      </c>
      <c r="I92">
        <v>23</v>
      </c>
      <c r="J92">
        <v>13</v>
      </c>
      <c r="K92">
        <v>10</v>
      </c>
    </row>
    <row r="94" spans="2:6" ht="12.75">
      <c r="B94">
        <v>958</v>
      </c>
      <c r="C94">
        <v>879</v>
      </c>
      <c r="D94">
        <v>766</v>
      </c>
      <c r="E94">
        <v>659</v>
      </c>
      <c r="F94">
        <v>541</v>
      </c>
    </row>
    <row r="95" ht="12.75">
      <c r="B95">
        <v>9</v>
      </c>
    </row>
    <row r="100" spans="2:8" ht="12.75">
      <c r="B100">
        <v>98</v>
      </c>
      <c r="C100">
        <v>89</v>
      </c>
      <c r="D100">
        <v>70</v>
      </c>
      <c r="E100">
        <v>53</v>
      </c>
      <c r="F100">
        <v>48</v>
      </c>
      <c r="G100">
        <v>43</v>
      </c>
      <c r="H100">
        <v>23</v>
      </c>
    </row>
    <row r="101" spans="2:7" ht="12.75">
      <c r="B101">
        <v>539</v>
      </c>
      <c r="C101">
        <v>382</v>
      </c>
      <c r="D101">
        <v>286</v>
      </c>
      <c r="E101">
        <v>209</v>
      </c>
      <c r="F101">
        <v>171</v>
      </c>
      <c r="G101">
        <v>144</v>
      </c>
    </row>
    <row r="102" spans="2:9" ht="12.75">
      <c r="B102">
        <v>226</v>
      </c>
      <c r="C102">
        <v>182</v>
      </c>
      <c r="D102">
        <v>141</v>
      </c>
      <c r="E102">
        <v>102</v>
      </c>
      <c r="F102">
        <v>89</v>
      </c>
      <c r="G102">
        <v>83</v>
      </c>
      <c r="H102">
        <v>43</v>
      </c>
      <c r="I102">
        <v>27</v>
      </c>
    </row>
    <row r="103" spans="2:3" ht="12.75">
      <c r="B103">
        <v>159</v>
      </c>
      <c r="C103">
        <v>141</v>
      </c>
    </row>
    <row r="105" spans="2:7" ht="12.75">
      <c r="B105">
        <v>325</v>
      </c>
      <c r="C105">
        <v>292</v>
      </c>
      <c r="D105">
        <v>252</v>
      </c>
      <c r="E105">
        <v>221</v>
      </c>
      <c r="F105">
        <v>179</v>
      </c>
      <c r="G105">
        <v>146</v>
      </c>
    </row>
    <row r="106" spans="2:5" ht="12.75">
      <c r="B106">
        <v>134</v>
      </c>
      <c r="C106">
        <v>129</v>
      </c>
      <c r="D106">
        <v>123</v>
      </c>
      <c r="E106">
        <v>101</v>
      </c>
    </row>
    <row r="108" spans="2:7" ht="12.75">
      <c r="B108">
        <v>323</v>
      </c>
      <c r="C108">
        <v>250</v>
      </c>
      <c r="D108">
        <v>217</v>
      </c>
      <c r="E108">
        <v>193</v>
      </c>
      <c r="F108">
        <v>148</v>
      </c>
      <c r="G108">
        <v>119</v>
      </c>
    </row>
    <row r="109" spans="2:10" ht="12.75">
      <c r="B109">
        <v>86</v>
      </c>
      <c r="C109">
        <v>75</v>
      </c>
      <c r="D109">
        <v>70</v>
      </c>
      <c r="E109">
        <v>54</v>
      </c>
      <c r="F109">
        <v>49</v>
      </c>
      <c r="G109">
        <v>41</v>
      </c>
      <c r="H109">
        <v>38</v>
      </c>
      <c r="I109">
        <v>29</v>
      </c>
      <c r="J109">
        <v>15</v>
      </c>
    </row>
    <row r="110" spans="2:3" ht="12.75">
      <c r="B110">
        <v>24</v>
      </c>
      <c r="C110">
        <v>15</v>
      </c>
    </row>
    <row r="112" spans="2:10" ht="12.75">
      <c r="B112">
        <v>4564</v>
      </c>
      <c r="C112">
        <v>4121</v>
      </c>
      <c r="D112">
        <v>3688</v>
      </c>
      <c r="E112">
        <v>3234</v>
      </c>
      <c r="F112">
        <v>2783</v>
      </c>
      <c r="G112">
        <v>2314</v>
      </c>
      <c r="H112">
        <v>1857</v>
      </c>
      <c r="I112">
        <v>1380</v>
      </c>
      <c r="J112">
        <v>911</v>
      </c>
    </row>
    <row r="113" spans="2:3" ht="12.75">
      <c r="B113">
        <v>880</v>
      </c>
      <c r="C113">
        <v>791</v>
      </c>
    </row>
    <row r="114" spans="2:6" ht="12.75">
      <c r="B114">
        <v>387</v>
      </c>
      <c r="C114">
        <v>371</v>
      </c>
      <c r="D114">
        <v>293</v>
      </c>
      <c r="E114">
        <v>240</v>
      </c>
      <c r="F114">
        <v>182</v>
      </c>
    </row>
    <row r="116" spans="2:6" ht="12.75">
      <c r="B116">
        <v>645</v>
      </c>
      <c r="C116">
        <v>618</v>
      </c>
      <c r="D116">
        <v>515</v>
      </c>
      <c r="E116">
        <v>428</v>
      </c>
      <c r="F116">
        <v>339</v>
      </c>
    </row>
    <row r="118" spans="2:3" ht="12.75">
      <c r="B118">
        <v>616</v>
      </c>
      <c r="C118">
        <v>591</v>
      </c>
    </row>
  </sheetData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10"/>
  </sheetPr>
  <dimension ref="B1:L114"/>
  <sheetViews>
    <sheetView zoomScalePageLayoutView="0" workbookViewId="0" topLeftCell="A1">
      <selection activeCell="L33" sqref="L33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6" ht="12.75">
      <c r="B2">
        <v>30</v>
      </c>
      <c r="C2">
        <v>28</v>
      </c>
      <c r="D2">
        <v>24</v>
      </c>
      <c r="E2">
        <v>75</v>
      </c>
      <c r="F2">
        <v>190</v>
      </c>
    </row>
    <row r="5" spans="2:4" ht="12.75">
      <c r="B5">
        <v>191</v>
      </c>
      <c r="C5">
        <v>163</v>
      </c>
      <c r="D5">
        <v>133</v>
      </c>
    </row>
    <row r="7" spans="2:10" ht="12.75">
      <c r="B7">
        <v>275</v>
      </c>
      <c r="C7">
        <v>266</v>
      </c>
      <c r="D7">
        <v>255</v>
      </c>
      <c r="E7">
        <v>233</v>
      </c>
      <c r="F7">
        <v>209</v>
      </c>
      <c r="G7">
        <v>189</v>
      </c>
      <c r="H7">
        <v>153</v>
      </c>
      <c r="I7">
        <v>110</v>
      </c>
      <c r="J7">
        <v>66</v>
      </c>
    </row>
    <row r="8" spans="2:8" ht="12.75">
      <c r="B8">
        <v>101</v>
      </c>
      <c r="C8">
        <v>99</v>
      </c>
      <c r="D8">
        <v>97</v>
      </c>
      <c r="E8">
        <v>88</v>
      </c>
      <c r="F8">
        <v>81</v>
      </c>
      <c r="G8">
        <v>62</v>
      </c>
      <c r="H8">
        <v>97</v>
      </c>
    </row>
    <row r="11" spans="2:4" ht="12.75">
      <c r="B11">
        <v>146</v>
      </c>
      <c r="C11">
        <v>133</v>
      </c>
      <c r="D11">
        <v>426</v>
      </c>
    </row>
    <row r="17" spans="2:5" ht="12.75">
      <c r="B17">
        <v>251</v>
      </c>
      <c r="C17">
        <v>231</v>
      </c>
      <c r="D17">
        <v>188</v>
      </c>
      <c r="E17">
        <v>163</v>
      </c>
    </row>
    <row r="23" spans="2:5" ht="12.75">
      <c r="B23">
        <v>61</v>
      </c>
      <c r="C23">
        <v>61</v>
      </c>
      <c r="D23">
        <v>56</v>
      </c>
      <c r="E23">
        <v>45</v>
      </c>
    </row>
    <row r="24" spans="2:10" ht="12.75">
      <c r="B24">
        <v>192</v>
      </c>
      <c r="C24">
        <v>183</v>
      </c>
      <c r="D24">
        <v>164</v>
      </c>
      <c r="E24">
        <v>150</v>
      </c>
      <c r="F24">
        <v>130</v>
      </c>
      <c r="G24">
        <v>100</v>
      </c>
      <c r="H24">
        <v>84</v>
      </c>
      <c r="I24">
        <v>59</v>
      </c>
      <c r="J24">
        <v>76</v>
      </c>
    </row>
    <row r="27" spans="2:8" ht="12.75">
      <c r="B27">
        <v>231</v>
      </c>
      <c r="C27">
        <v>212</v>
      </c>
      <c r="D27">
        <v>186</v>
      </c>
      <c r="E27">
        <v>177</v>
      </c>
      <c r="F27">
        <v>140</v>
      </c>
      <c r="G27">
        <v>63</v>
      </c>
      <c r="H27">
        <v>49</v>
      </c>
    </row>
    <row r="48" spans="2:10" ht="12.75">
      <c r="B48">
        <v>283</v>
      </c>
      <c r="C48">
        <v>260</v>
      </c>
      <c r="D48">
        <v>222</v>
      </c>
      <c r="E48">
        <v>177</v>
      </c>
      <c r="F48">
        <v>157</v>
      </c>
      <c r="G48">
        <v>162</v>
      </c>
      <c r="H48">
        <v>136</v>
      </c>
      <c r="I48">
        <v>129</v>
      </c>
      <c r="J48">
        <v>90</v>
      </c>
    </row>
    <row r="55" spans="2:11" ht="12.75">
      <c r="B55">
        <v>224</v>
      </c>
      <c r="C55">
        <v>208</v>
      </c>
      <c r="D55">
        <v>181</v>
      </c>
      <c r="E55">
        <v>169</v>
      </c>
      <c r="F55">
        <v>137</v>
      </c>
      <c r="G55">
        <v>109</v>
      </c>
      <c r="H55">
        <v>82</v>
      </c>
      <c r="I55">
        <v>64</v>
      </c>
      <c r="J55">
        <v>46</v>
      </c>
      <c r="K55">
        <v>16</v>
      </c>
    </row>
    <row r="61" spans="2:5" ht="12.75">
      <c r="B61">
        <v>6</v>
      </c>
      <c r="C61">
        <v>6</v>
      </c>
      <c r="D61">
        <v>6</v>
      </c>
      <c r="E61">
        <v>6</v>
      </c>
    </row>
    <row r="63" spans="2:5" ht="12.75">
      <c r="B63">
        <v>55</v>
      </c>
      <c r="C63">
        <v>55</v>
      </c>
      <c r="D63">
        <v>51</v>
      </c>
      <c r="E63">
        <v>49</v>
      </c>
    </row>
    <row r="64" spans="2:8" ht="12.75">
      <c r="B64">
        <v>163</v>
      </c>
      <c r="C64">
        <v>159</v>
      </c>
      <c r="D64">
        <v>155</v>
      </c>
      <c r="E64">
        <v>146</v>
      </c>
      <c r="F64">
        <v>123</v>
      </c>
      <c r="G64">
        <v>99</v>
      </c>
      <c r="H64">
        <v>72</v>
      </c>
    </row>
    <row r="65" spans="2:11" ht="12.75">
      <c r="B65">
        <v>77</v>
      </c>
      <c r="C65">
        <v>75</v>
      </c>
      <c r="D65">
        <v>69</v>
      </c>
      <c r="E65">
        <v>59</v>
      </c>
      <c r="F65">
        <v>47</v>
      </c>
      <c r="G65">
        <v>32</v>
      </c>
      <c r="H65">
        <v>24</v>
      </c>
      <c r="I65">
        <v>22</v>
      </c>
      <c r="J65">
        <v>16</v>
      </c>
      <c r="K65">
        <v>6</v>
      </c>
    </row>
    <row r="66" spans="2:3" ht="12.75">
      <c r="B66">
        <v>1000</v>
      </c>
      <c r="C66">
        <v>928</v>
      </c>
    </row>
    <row r="67" spans="2:8" ht="12.75">
      <c r="B67">
        <v>66</v>
      </c>
      <c r="C67">
        <v>60</v>
      </c>
      <c r="D67">
        <v>59</v>
      </c>
      <c r="E67">
        <v>55</v>
      </c>
      <c r="F67">
        <v>70</v>
      </c>
      <c r="G67">
        <v>58</v>
      </c>
      <c r="H67">
        <v>49</v>
      </c>
    </row>
    <row r="73" spans="2:11" ht="12.75">
      <c r="B73">
        <v>103</v>
      </c>
      <c r="C73">
        <v>102</v>
      </c>
      <c r="D73">
        <v>85</v>
      </c>
      <c r="E73">
        <v>73</v>
      </c>
      <c r="F73">
        <v>61</v>
      </c>
      <c r="G73">
        <v>47</v>
      </c>
      <c r="H73">
        <v>33</v>
      </c>
      <c r="I73">
        <v>27</v>
      </c>
      <c r="J73">
        <v>19</v>
      </c>
      <c r="K73">
        <v>12</v>
      </c>
    </row>
    <row r="74" spans="2:3" ht="12.75">
      <c r="B74">
        <v>3190</v>
      </c>
      <c r="C74">
        <v>2877</v>
      </c>
    </row>
    <row r="75" spans="2:5" ht="12.75">
      <c r="B75">
        <v>440</v>
      </c>
      <c r="C75">
        <v>416</v>
      </c>
      <c r="D75">
        <v>367</v>
      </c>
      <c r="E75">
        <v>313</v>
      </c>
    </row>
    <row r="78" spans="2:5" ht="12.75">
      <c r="B78">
        <v>116</v>
      </c>
      <c r="C78">
        <v>110</v>
      </c>
      <c r="D78">
        <v>82</v>
      </c>
      <c r="E78">
        <v>64</v>
      </c>
    </row>
    <row r="79" spans="2:11" ht="12.75">
      <c r="B79">
        <v>1933</v>
      </c>
      <c r="C79">
        <v>1737</v>
      </c>
      <c r="D79">
        <v>1520</v>
      </c>
      <c r="E79">
        <v>1329</v>
      </c>
      <c r="F79">
        <v>1115</v>
      </c>
      <c r="G79">
        <v>941</v>
      </c>
      <c r="H79">
        <v>746</v>
      </c>
      <c r="I79">
        <v>535</v>
      </c>
      <c r="J79">
        <v>354</v>
      </c>
      <c r="K79">
        <v>190</v>
      </c>
    </row>
    <row r="82" spans="2:3" ht="12.75">
      <c r="B82">
        <v>451</v>
      </c>
      <c r="C82">
        <v>438</v>
      </c>
    </row>
    <row r="84" spans="2:9" ht="12.75">
      <c r="B84">
        <v>292</v>
      </c>
      <c r="C84">
        <v>197</v>
      </c>
      <c r="D84">
        <v>148</v>
      </c>
      <c r="E84">
        <v>122</v>
      </c>
      <c r="F84">
        <v>100</v>
      </c>
      <c r="G84">
        <v>81</v>
      </c>
      <c r="H84">
        <v>56</v>
      </c>
      <c r="I84">
        <v>40</v>
      </c>
    </row>
    <row r="85" spans="2:7" ht="12.75">
      <c r="B85">
        <v>2</v>
      </c>
      <c r="C85">
        <v>2</v>
      </c>
      <c r="D85">
        <v>2</v>
      </c>
      <c r="E85">
        <v>1</v>
      </c>
      <c r="F85">
        <v>1</v>
      </c>
      <c r="G85">
        <v>1</v>
      </c>
    </row>
    <row r="86" spans="2:3" ht="12.75">
      <c r="B86">
        <v>1</v>
      </c>
      <c r="C86">
        <v>1</v>
      </c>
    </row>
    <row r="87" spans="2:3" ht="12.75">
      <c r="B87">
        <v>4644</v>
      </c>
      <c r="C87">
        <v>4189</v>
      </c>
    </row>
    <row r="88" spans="2:3" ht="12.75">
      <c r="B88">
        <v>1034</v>
      </c>
      <c r="C88">
        <v>926</v>
      </c>
    </row>
    <row r="89" spans="2:11" ht="12.75">
      <c r="B89">
        <v>20</v>
      </c>
      <c r="C89">
        <v>20</v>
      </c>
      <c r="D89">
        <v>20</v>
      </c>
      <c r="E89">
        <v>20</v>
      </c>
      <c r="F89">
        <v>19</v>
      </c>
      <c r="G89">
        <v>16</v>
      </c>
      <c r="H89">
        <v>11</v>
      </c>
      <c r="I89">
        <v>7</v>
      </c>
      <c r="J89">
        <v>3</v>
      </c>
      <c r="K89">
        <v>1</v>
      </c>
    </row>
    <row r="90" spans="2:4" ht="12.75">
      <c r="B90">
        <v>4748</v>
      </c>
      <c r="C90">
        <v>4266</v>
      </c>
      <c r="D90">
        <v>3781</v>
      </c>
    </row>
    <row r="91" spans="2:11" ht="12.75">
      <c r="B91">
        <v>41</v>
      </c>
      <c r="C91">
        <v>32</v>
      </c>
      <c r="D91">
        <v>28</v>
      </c>
      <c r="E91">
        <v>23</v>
      </c>
      <c r="F91">
        <v>23</v>
      </c>
      <c r="G91">
        <v>30</v>
      </c>
      <c r="H91">
        <v>29</v>
      </c>
      <c r="I91">
        <v>23</v>
      </c>
      <c r="J91">
        <v>13</v>
      </c>
      <c r="K91">
        <v>10</v>
      </c>
    </row>
    <row r="94" spans="2:6" ht="12.75">
      <c r="B94">
        <v>958</v>
      </c>
      <c r="C94">
        <v>879</v>
      </c>
      <c r="D94">
        <v>766</v>
      </c>
      <c r="E94">
        <v>659</v>
      </c>
      <c r="F94">
        <v>541</v>
      </c>
    </row>
    <row r="95" ht="12.75">
      <c r="B95">
        <v>9</v>
      </c>
    </row>
    <row r="100" spans="2:9" ht="12.75">
      <c r="B100">
        <v>98</v>
      </c>
      <c r="C100">
        <v>89</v>
      </c>
      <c r="D100">
        <v>70</v>
      </c>
      <c r="E100">
        <v>53</v>
      </c>
      <c r="F100">
        <v>48</v>
      </c>
      <c r="G100">
        <v>43</v>
      </c>
      <c r="H100">
        <v>23</v>
      </c>
      <c r="I100">
        <v>27</v>
      </c>
    </row>
    <row r="104" spans="2:7" ht="12.75">
      <c r="B104">
        <v>325</v>
      </c>
      <c r="C104">
        <v>292</v>
      </c>
      <c r="D104">
        <v>252</v>
      </c>
      <c r="E104">
        <v>221</v>
      </c>
      <c r="F104">
        <v>179</v>
      </c>
      <c r="G104">
        <v>146</v>
      </c>
    </row>
    <row r="106" spans="2:5" ht="12.75">
      <c r="B106">
        <v>134</v>
      </c>
      <c r="C106">
        <v>129</v>
      </c>
      <c r="D106">
        <v>123</v>
      </c>
      <c r="E106">
        <v>101</v>
      </c>
    </row>
    <row r="107" spans="2:7" ht="12.75">
      <c r="B107">
        <v>323</v>
      </c>
      <c r="C107">
        <v>250</v>
      </c>
      <c r="D107">
        <v>217</v>
      </c>
      <c r="E107">
        <v>193</v>
      </c>
      <c r="F107">
        <v>148</v>
      </c>
      <c r="G107">
        <v>119</v>
      </c>
    </row>
    <row r="109" spans="2:10" ht="12.75">
      <c r="B109">
        <v>24</v>
      </c>
      <c r="C109">
        <v>15</v>
      </c>
      <c r="D109">
        <v>70</v>
      </c>
      <c r="E109">
        <v>54</v>
      </c>
      <c r="F109">
        <v>49</v>
      </c>
      <c r="G109">
        <v>41</v>
      </c>
      <c r="H109">
        <v>38</v>
      </c>
      <c r="I109">
        <v>29</v>
      </c>
      <c r="J109">
        <v>15</v>
      </c>
    </row>
    <row r="114" spans="2:6" ht="12.75">
      <c r="B114">
        <v>387</v>
      </c>
      <c r="C114">
        <v>371</v>
      </c>
      <c r="D114">
        <v>293</v>
      </c>
      <c r="E114">
        <v>240</v>
      </c>
      <c r="F114">
        <v>182</v>
      </c>
    </row>
  </sheetData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10"/>
  </sheetPr>
  <dimension ref="B1:L118"/>
  <sheetViews>
    <sheetView zoomScalePageLayoutView="0" workbookViewId="0" topLeftCell="A1">
      <selection activeCell="B1" sqref="B1:L118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8" ht="12.75">
      <c r="B2">
        <v>121</v>
      </c>
      <c r="C2">
        <v>108</v>
      </c>
      <c r="D2">
        <v>99</v>
      </c>
      <c r="E2">
        <v>89</v>
      </c>
      <c r="F2">
        <v>81</v>
      </c>
      <c r="G2">
        <v>67</v>
      </c>
      <c r="H2">
        <v>61</v>
      </c>
    </row>
    <row r="3" spans="2:9" ht="12.75">
      <c r="B3">
        <v>30</v>
      </c>
      <c r="C3">
        <v>27</v>
      </c>
      <c r="D3">
        <v>26</v>
      </c>
      <c r="E3">
        <v>21</v>
      </c>
      <c r="F3">
        <v>20</v>
      </c>
      <c r="G3">
        <v>18</v>
      </c>
      <c r="H3">
        <v>17</v>
      </c>
      <c r="I3">
        <v>11</v>
      </c>
    </row>
    <row r="4" spans="2:7" ht="12.75">
      <c r="B4">
        <v>332</v>
      </c>
      <c r="C4">
        <v>296</v>
      </c>
      <c r="D4">
        <v>263</v>
      </c>
      <c r="E4">
        <v>223</v>
      </c>
      <c r="F4">
        <v>197</v>
      </c>
      <c r="G4">
        <v>159</v>
      </c>
    </row>
    <row r="5" spans="2:9" ht="12.75">
      <c r="B5">
        <v>191</v>
      </c>
      <c r="C5">
        <v>167</v>
      </c>
      <c r="D5">
        <v>152</v>
      </c>
      <c r="E5">
        <v>144</v>
      </c>
      <c r="F5">
        <v>117</v>
      </c>
      <c r="G5">
        <v>93</v>
      </c>
      <c r="H5">
        <v>82</v>
      </c>
      <c r="I5">
        <v>71</v>
      </c>
    </row>
    <row r="7" spans="2:3" ht="12.75">
      <c r="B7">
        <v>275</v>
      </c>
      <c r="C7">
        <v>249</v>
      </c>
    </row>
    <row r="8" spans="2:5" ht="12.75">
      <c r="B8">
        <v>222</v>
      </c>
      <c r="C8">
        <v>196</v>
      </c>
      <c r="D8">
        <v>165</v>
      </c>
      <c r="E8">
        <v>145</v>
      </c>
    </row>
    <row r="10" spans="2:6" ht="12.75">
      <c r="B10">
        <v>101</v>
      </c>
      <c r="C10">
        <v>85</v>
      </c>
      <c r="D10">
        <v>71</v>
      </c>
      <c r="E10">
        <v>64</v>
      </c>
      <c r="F10">
        <v>56</v>
      </c>
    </row>
    <row r="11" spans="2:9" ht="12.75">
      <c r="B11">
        <v>542</v>
      </c>
      <c r="C11">
        <v>476</v>
      </c>
      <c r="D11">
        <v>423</v>
      </c>
      <c r="E11">
        <v>371</v>
      </c>
      <c r="F11">
        <v>329</v>
      </c>
      <c r="G11">
        <v>281</v>
      </c>
      <c r="H11">
        <v>229</v>
      </c>
      <c r="I11">
        <v>169</v>
      </c>
    </row>
    <row r="12" spans="2:10" ht="12.75">
      <c r="B12">
        <v>465</v>
      </c>
      <c r="C12">
        <v>407</v>
      </c>
      <c r="D12">
        <v>367</v>
      </c>
      <c r="E12">
        <v>328</v>
      </c>
      <c r="F12">
        <v>292</v>
      </c>
      <c r="G12">
        <v>251</v>
      </c>
      <c r="H12">
        <v>206</v>
      </c>
      <c r="I12">
        <v>153</v>
      </c>
      <c r="J12">
        <v>105</v>
      </c>
    </row>
    <row r="13" spans="2:9" ht="12.75">
      <c r="B13">
        <v>738</v>
      </c>
      <c r="C13">
        <v>654</v>
      </c>
      <c r="D13">
        <v>581</v>
      </c>
      <c r="E13">
        <v>513</v>
      </c>
      <c r="F13">
        <v>442</v>
      </c>
      <c r="G13">
        <v>371</v>
      </c>
      <c r="H13">
        <v>306</v>
      </c>
      <c r="I13">
        <v>230</v>
      </c>
    </row>
    <row r="14" spans="2:10" ht="12.75">
      <c r="B14">
        <v>146</v>
      </c>
      <c r="C14">
        <v>127</v>
      </c>
      <c r="D14">
        <v>116</v>
      </c>
      <c r="E14">
        <v>107</v>
      </c>
      <c r="F14">
        <v>91</v>
      </c>
      <c r="G14">
        <v>79</v>
      </c>
      <c r="H14">
        <v>58</v>
      </c>
      <c r="I14">
        <v>39</v>
      </c>
      <c r="J14">
        <v>20</v>
      </c>
    </row>
    <row r="17" spans="2:11" ht="12.75">
      <c r="B17">
        <v>820</v>
      </c>
      <c r="C17">
        <v>729</v>
      </c>
      <c r="D17">
        <v>674</v>
      </c>
      <c r="E17">
        <v>608</v>
      </c>
      <c r="F17">
        <v>531</v>
      </c>
      <c r="G17">
        <v>467</v>
      </c>
      <c r="H17">
        <v>342</v>
      </c>
      <c r="I17">
        <v>251</v>
      </c>
      <c r="J17">
        <v>141</v>
      </c>
      <c r="K17">
        <v>48</v>
      </c>
    </row>
    <row r="18" spans="2:9" ht="12.75">
      <c r="B18">
        <v>1382</v>
      </c>
      <c r="C18">
        <v>1225</v>
      </c>
      <c r="D18">
        <v>1113</v>
      </c>
      <c r="E18">
        <v>990</v>
      </c>
      <c r="F18">
        <v>864</v>
      </c>
      <c r="G18">
        <v>747</v>
      </c>
      <c r="H18">
        <v>567</v>
      </c>
      <c r="I18">
        <v>417</v>
      </c>
    </row>
    <row r="20" spans="2:8" ht="12.75">
      <c r="B20">
        <v>251</v>
      </c>
      <c r="C20">
        <v>222</v>
      </c>
      <c r="D20">
        <v>207</v>
      </c>
      <c r="E20">
        <v>190</v>
      </c>
      <c r="F20">
        <v>166</v>
      </c>
      <c r="G20">
        <v>150</v>
      </c>
      <c r="H20">
        <v>120</v>
      </c>
    </row>
    <row r="23" spans="2:8" ht="12.75">
      <c r="B23">
        <v>61</v>
      </c>
      <c r="C23">
        <v>53</v>
      </c>
      <c r="D23">
        <v>50</v>
      </c>
      <c r="E23">
        <v>49</v>
      </c>
      <c r="F23">
        <v>48</v>
      </c>
      <c r="G23">
        <v>40</v>
      </c>
      <c r="H23">
        <v>28</v>
      </c>
    </row>
    <row r="24" spans="2:10" ht="12.75">
      <c r="B24">
        <v>342</v>
      </c>
      <c r="C24">
        <v>314</v>
      </c>
      <c r="D24">
        <v>283</v>
      </c>
      <c r="E24">
        <v>256</v>
      </c>
      <c r="F24">
        <v>223</v>
      </c>
      <c r="G24">
        <v>193</v>
      </c>
      <c r="H24">
        <v>153</v>
      </c>
      <c r="I24">
        <v>119</v>
      </c>
      <c r="J24">
        <v>75</v>
      </c>
    </row>
    <row r="25" spans="2:3" ht="12.75">
      <c r="B25">
        <v>426</v>
      </c>
      <c r="C25">
        <v>388</v>
      </c>
    </row>
    <row r="26" spans="2:4" ht="12.75">
      <c r="B26">
        <v>192</v>
      </c>
      <c r="C26">
        <v>174</v>
      </c>
      <c r="D26">
        <v>153</v>
      </c>
    </row>
    <row r="30" spans="2:5" ht="12.75">
      <c r="B30">
        <v>549</v>
      </c>
      <c r="C30">
        <v>510</v>
      </c>
      <c r="D30">
        <v>463</v>
      </c>
      <c r="E30">
        <v>420</v>
      </c>
    </row>
    <row r="34" spans="2:9" ht="12.75">
      <c r="B34">
        <v>251</v>
      </c>
      <c r="C34">
        <v>239</v>
      </c>
      <c r="D34">
        <v>217</v>
      </c>
      <c r="E34">
        <v>201</v>
      </c>
      <c r="F34">
        <v>195</v>
      </c>
      <c r="G34">
        <v>181</v>
      </c>
      <c r="H34">
        <v>102</v>
      </c>
      <c r="I34">
        <v>60</v>
      </c>
    </row>
    <row r="35" spans="2:5" ht="12.75">
      <c r="B35">
        <v>231</v>
      </c>
      <c r="C35">
        <v>220</v>
      </c>
      <c r="D35">
        <v>202</v>
      </c>
      <c r="E35">
        <v>188</v>
      </c>
    </row>
    <row r="48" spans="2:7" ht="12.75">
      <c r="B48">
        <v>283</v>
      </c>
      <c r="C48">
        <v>252</v>
      </c>
      <c r="D48">
        <v>229</v>
      </c>
      <c r="E48">
        <v>186</v>
      </c>
      <c r="F48">
        <v>180</v>
      </c>
      <c r="G48">
        <v>159</v>
      </c>
    </row>
    <row r="49" spans="2:4" ht="12.75">
      <c r="B49">
        <v>3376</v>
      </c>
      <c r="C49">
        <v>3055</v>
      </c>
      <c r="D49">
        <v>2735</v>
      </c>
    </row>
    <row r="50" spans="2:4" ht="12.75">
      <c r="B50">
        <v>373</v>
      </c>
      <c r="C50">
        <v>331</v>
      </c>
      <c r="D50">
        <v>299</v>
      </c>
    </row>
    <row r="51" spans="2:3" ht="12.75">
      <c r="B51">
        <v>485</v>
      </c>
      <c r="C51">
        <v>432</v>
      </c>
    </row>
    <row r="52" spans="2:4" ht="12.75">
      <c r="B52">
        <v>573</v>
      </c>
      <c r="C52">
        <v>512</v>
      </c>
      <c r="D52">
        <v>470</v>
      </c>
    </row>
    <row r="53" spans="2:9" ht="12.75">
      <c r="B53">
        <v>380</v>
      </c>
      <c r="C53">
        <v>337</v>
      </c>
      <c r="D53">
        <v>305</v>
      </c>
      <c r="E53">
        <v>249</v>
      </c>
      <c r="F53">
        <v>242</v>
      </c>
      <c r="G53">
        <v>215</v>
      </c>
      <c r="H53">
        <v>173</v>
      </c>
      <c r="I53">
        <v>147</v>
      </c>
    </row>
    <row r="54" spans="2:11" ht="12.75">
      <c r="B54">
        <v>462</v>
      </c>
      <c r="C54">
        <v>411</v>
      </c>
      <c r="D54">
        <v>376</v>
      </c>
      <c r="E54">
        <v>303</v>
      </c>
      <c r="F54">
        <v>295</v>
      </c>
      <c r="G54">
        <v>262</v>
      </c>
      <c r="H54">
        <v>215</v>
      </c>
      <c r="I54">
        <v>176</v>
      </c>
      <c r="J54">
        <v>106</v>
      </c>
      <c r="K54">
        <v>45</v>
      </c>
    </row>
    <row r="55" ht="12.75">
      <c r="B55">
        <v>224</v>
      </c>
    </row>
    <row r="59" spans="2:9" ht="12.75">
      <c r="B59">
        <v>1059</v>
      </c>
      <c r="C59">
        <v>934</v>
      </c>
      <c r="D59">
        <v>807</v>
      </c>
      <c r="E59">
        <v>723</v>
      </c>
      <c r="F59">
        <v>638</v>
      </c>
      <c r="G59">
        <v>533</v>
      </c>
      <c r="H59">
        <v>418</v>
      </c>
      <c r="I59">
        <v>333</v>
      </c>
    </row>
    <row r="61" spans="2:8" ht="12.75">
      <c r="B61">
        <v>190</v>
      </c>
      <c r="C61">
        <v>168</v>
      </c>
      <c r="D61">
        <v>145</v>
      </c>
      <c r="E61">
        <v>127</v>
      </c>
      <c r="F61">
        <v>106</v>
      </c>
      <c r="G61">
        <v>79</v>
      </c>
      <c r="H61">
        <v>62</v>
      </c>
    </row>
    <row r="62" spans="2:8" ht="12.75">
      <c r="B62">
        <v>6</v>
      </c>
      <c r="C62">
        <v>5</v>
      </c>
      <c r="D62">
        <v>5</v>
      </c>
      <c r="E62">
        <v>5</v>
      </c>
      <c r="F62">
        <v>3</v>
      </c>
      <c r="G62">
        <v>2</v>
      </c>
      <c r="H62">
        <v>2</v>
      </c>
    </row>
    <row r="63" spans="2:8" ht="12.75">
      <c r="B63">
        <v>55</v>
      </c>
      <c r="C63">
        <v>52</v>
      </c>
      <c r="D63">
        <v>47</v>
      </c>
      <c r="E63">
        <v>43</v>
      </c>
      <c r="F63">
        <v>33</v>
      </c>
      <c r="G63">
        <v>19</v>
      </c>
      <c r="H63">
        <v>14</v>
      </c>
    </row>
    <row r="64" spans="2:5" ht="12.75">
      <c r="B64">
        <v>163</v>
      </c>
      <c r="C64">
        <v>148</v>
      </c>
      <c r="D64">
        <v>135</v>
      </c>
      <c r="E64">
        <v>119</v>
      </c>
    </row>
    <row r="65" ht="12.75">
      <c r="B65">
        <v>77</v>
      </c>
    </row>
    <row r="66" spans="2:10" ht="12.75">
      <c r="B66">
        <v>1000</v>
      </c>
      <c r="C66">
        <v>878</v>
      </c>
      <c r="D66">
        <v>770</v>
      </c>
      <c r="E66">
        <v>673</v>
      </c>
      <c r="F66">
        <v>555</v>
      </c>
      <c r="G66">
        <v>415</v>
      </c>
      <c r="H66">
        <v>329</v>
      </c>
      <c r="I66">
        <v>219</v>
      </c>
      <c r="J66">
        <v>153</v>
      </c>
    </row>
    <row r="67" spans="2:8" ht="12.75">
      <c r="B67">
        <v>66</v>
      </c>
      <c r="C67">
        <v>54</v>
      </c>
      <c r="D67">
        <v>44</v>
      </c>
      <c r="E67">
        <v>33</v>
      </c>
      <c r="F67">
        <v>31</v>
      </c>
      <c r="G67">
        <v>24</v>
      </c>
      <c r="H67">
        <v>19</v>
      </c>
    </row>
    <row r="68" spans="2:7" ht="12.75">
      <c r="B68">
        <v>416</v>
      </c>
      <c r="C68">
        <v>372</v>
      </c>
      <c r="D68">
        <v>333</v>
      </c>
      <c r="E68">
        <v>287</v>
      </c>
      <c r="F68">
        <v>266</v>
      </c>
      <c r="G68">
        <v>226</v>
      </c>
    </row>
    <row r="69" spans="2:8" ht="12.75">
      <c r="B69">
        <v>394</v>
      </c>
      <c r="C69">
        <v>351</v>
      </c>
      <c r="D69">
        <v>313</v>
      </c>
      <c r="E69">
        <v>270</v>
      </c>
      <c r="F69">
        <v>251</v>
      </c>
      <c r="G69">
        <v>214</v>
      </c>
      <c r="H69">
        <v>158</v>
      </c>
    </row>
    <row r="70" spans="2:7" ht="12.75">
      <c r="B70">
        <v>161</v>
      </c>
      <c r="C70">
        <v>141</v>
      </c>
      <c r="D70">
        <v>122</v>
      </c>
      <c r="E70">
        <v>99</v>
      </c>
      <c r="F70">
        <v>91</v>
      </c>
      <c r="G70">
        <v>77</v>
      </c>
    </row>
    <row r="71" spans="2:8" ht="12.75">
      <c r="B71">
        <v>940</v>
      </c>
      <c r="C71">
        <v>847</v>
      </c>
      <c r="D71">
        <v>766</v>
      </c>
      <c r="E71">
        <v>689</v>
      </c>
      <c r="F71">
        <v>615</v>
      </c>
      <c r="G71">
        <v>511</v>
      </c>
      <c r="H71">
        <v>385</v>
      </c>
    </row>
    <row r="72" spans="2:5" ht="12.75">
      <c r="B72">
        <v>104</v>
      </c>
      <c r="C72">
        <v>89</v>
      </c>
      <c r="D72">
        <v>76</v>
      </c>
      <c r="E72">
        <v>61</v>
      </c>
    </row>
    <row r="73" ht="12.75">
      <c r="B73">
        <v>103</v>
      </c>
    </row>
    <row r="74" spans="2:10" ht="12.75">
      <c r="B74">
        <v>3190</v>
      </c>
      <c r="C74">
        <v>2898</v>
      </c>
      <c r="D74">
        <v>2613</v>
      </c>
      <c r="E74">
        <v>2293</v>
      </c>
      <c r="F74">
        <v>1974</v>
      </c>
      <c r="G74">
        <v>1625</v>
      </c>
      <c r="H74">
        <v>1274</v>
      </c>
      <c r="I74">
        <v>935</v>
      </c>
      <c r="J74">
        <v>618</v>
      </c>
    </row>
    <row r="75" spans="2:8" ht="12.75">
      <c r="B75">
        <v>440</v>
      </c>
      <c r="C75">
        <v>389</v>
      </c>
      <c r="D75">
        <v>325</v>
      </c>
      <c r="E75">
        <v>287</v>
      </c>
      <c r="F75">
        <v>256</v>
      </c>
      <c r="G75">
        <v>225</v>
      </c>
      <c r="H75">
        <v>168</v>
      </c>
    </row>
    <row r="76" spans="2:10" ht="12.75">
      <c r="B76">
        <v>4399</v>
      </c>
      <c r="C76">
        <v>3952</v>
      </c>
      <c r="D76">
        <v>3534</v>
      </c>
      <c r="E76">
        <v>3125</v>
      </c>
      <c r="F76">
        <v>2732</v>
      </c>
      <c r="G76">
        <v>2305</v>
      </c>
      <c r="H76">
        <v>1825</v>
      </c>
      <c r="I76">
        <v>1366</v>
      </c>
      <c r="J76">
        <v>889</v>
      </c>
    </row>
    <row r="78" spans="2:8" ht="12.75">
      <c r="B78">
        <v>116</v>
      </c>
      <c r="C78">
        <v>100</v>
      </c>
      <c r="D78">
        <v>95</v>
      </c>
      <c r="E78">
        <v>93</v>
      </c>
      <c r="F78">
        <v>89</v>
      </c>
      <c r="G78">
        <v>81</v>
      </c>
      <c r="H78">
        <v>68</v>
      </c>
    </row>
    <row r="79" spans="2:7" ht="12.75">
      <c r="B79">
        <v>1933</v>
      </c>
      <c r="C79">
        <v>1745</v>
      </c>
      <c r="D79">
        <v>1590</v>
      </c>
      <c r="E79">
        <v>1415</v>
      </c>
      <c r="F79">
        <v>1209</v>
      </c>
      <c r="G79">
        <v>1025</v>
      </c>
    </row>
    <row r="80" spans="2:11" ht="12.75">
      <c r="B80">
        <v>2157</v>
      </c>
      <c r="C80">
        <v>1947</v>
      </c>
      <c r="D80">
        <v>1776</v>
      </c>
      <c r="E80">
        <v>1578</v>
      </c>
      <c r="F80">
        <v>1356</v>
      </c>
      <c r="G80">
        <v>1147</v>
      </c>
      <c r="H80">
        <v>910</v>
      </c>
      <c r="I80">
        <v>674</v>
      </c>
      <c r="J80">
        <v>463</v>
      </c>
      <c r="K80">
        <v>226</v>
      </c>
    </row>
    <row r="81" ht="12.75">
      <c r="B81">
        <v>1992</v>
      </c>
    </row>
    <row r="82" spans="2:10" ht="12.75">
      <c r="B82">
        <v>451</v>
      </c>
      <c r="C82">
        <v>396</v>
      </c>
      <c r="D82">
        <v>351</v>
      </c>
      <c r="E82">
        <v>268</v>
      </c>
      <c r="F82">
        <v>214</v>
      </c>
      <c r="G82">
        <v>168</v>
      </c>
      <c r="H82">
        <v>107</v>
      </c>
      <c r="I82">
        <v>57</v>
      </c>
      <c r="J82">
        <v>36</v>
      </c>
    </row>
    <row r="84" spans="2:4" ht="12.75">
      <c r="B84">
        <v>292</v>
      </c>
      <c r="C84">
        <v>270</v>
      </c>
      <c r="D84">
        <v>257</v>
      </c>
    </row>
    <row r="85" spans="2:6" ht="12.75">
      <c r="B85">
        <v>2</v>
      </c>
      <c r="C85">
        <v>2</v>
      </c>
      <c r="D85">
        <v>2</v>
      </c>
      <c r="E85">
        <v>2</v>
      </c>
      <c r="F85">
        <v>2</v>
      </c>
    </row>
    <row r="86" spans="2:10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</row>
    <row r="87" spans="2:10" ht="12.75">
      <c r="B87">
        <v>4644</v>
      </c>
      <c r="C87">
        <v>4195</v>
      </c>
      <c r="D87">
        <v>3732</v>
      </c>
      <c r="E87">
        <v>3269</v>
      </c>
      <c r="F87">
        <v>2775</v>
      </c>
      <c r="G87">
        <v>2280</v>
      </c>
      <c r="H87">
        <v>1842</v>
      </c>
      <c r="I87">
        <v>1394</v>
      </c>
      <c r="J87">
        <v>926</v>
      </c>
    </row>
    <row r="88" spans="2:10" ht="12.75">
      <c r="B88">
        <v>1034</v>
      </c>
      <c r="C88">
        <v>936</v>
      </c>
      <c r="D88">
        <v>846</v>
      </c>
      <c r="E88">
        <v>753</v>
      </c>
      <c r="F88">
        <v>629</v>
      </c>
      <c r="G88">
        <v>521</v>
      </c>
      <c r="H88">
        <v>405</v>
      </c>
      <c r="I88">
        <v>305</v>
      </c>
      <c r="J88">
        <v>204</v>
      </c>
    </row>
    <row r="89" ht="12.75">
      <c r="B89">
        <v>20</v>
      </c>
    </row>
    <row r="90" spans="2:9" ht="12.75">
      <c r="B90">
        <v>4748</v>
      </c>
      <c r="C90">
        <v>4278</v>
      </c>
      <c r="D90">
        <v>3807</v>
      </c>
      <c r="E90">
        <v>3335</v>
      </c>
      <c r="F90">
        <v>2861</v>
      </c>
      <c r="G90">
        <v>2389</v>
      </c>
      <c r="H90">
        <v>1914</v>
      </c>
      <c r="I90">
        <v>1440</v>
      </c>
    </row>
    <row r="91" spans="2:7" ht="12.75">
      <c r="B91">
        <v>41</v>
      </c>
      <c r="C91">
        <v>34</v>
      </c>
      <c r="D91">
        <v>32</v>
      </c>
      <c r="E91">
        <v>27</v>
      </c>
      <c r="F91">
        <v>24</v>
      </c>
      <c r="G91">
        <v>23</v>
      </c>
    </row>
    <row r="92" ht="12.75">
      <c r="B92">
        <v>63</v>
      </c>
    </row>
    <row r="94" spans="2:7" ht="12.75">
      <c r="B94">
        <v>958</v>
      </c>
      <c r="C94">
        <v>843</v>
      </c>
      <c r="D94">
        <v>750</v>
      </c>
      <c r="E94">
        <v>666</v>
      </c>
      <c r="F94">
        <v>574</v>
      </c>
      <c r="G94">
        <v>499</v>
      </c>
    </row>
    <row r="95" spans="2:11" ht="12.75">
      <c r="B95">
        <v>9</v>
      </c>
      <c r="C95">
        <v>9</v>
      </c>
      <c r="D95">
        <v>9</v>
      </c>
      <c r="E95">
        <v>9</v>
      </c>
      <c r="F95">
        <v>8</v>
      </c>
      <c r="G95">
        <v>7</v>
      </c>
      <c r="H95">
        <v>4</v>
      </c>
      <c r="I95">
        <v>3</v>
      </c>
      <c r="J95">
        <v>2</v>
      </c>
      <c r="K95">
        <v>1</v>
      </c>
    </row>
    <row r="100" spans="2:5" ht="12.75">
      <c r="B100">
        <v>98</v>
      </c>
      <c r="C100">
        <v>87</v>
      </c>
      <c r="D100">
        <v>83</v>
      </c>
      <c r="E100">
        <v>80</v>
      </c>
    </row>
    <row r="101" spans="2:6" ht="12.75">
      <c r="B101">
        <v>539</v>
      </c>
      <c r="C101">
        <v>515</v>
      </c>
      <c r="D101">
        <v>504</v>
      </c>
      <c r="E101">
        <v>486</v>
      </c>
      <c r="F101">
        <v>453</v>
      </c>
    </row>
    <row r="102" spans="2:4" ht="12.75">
      <c r="B102">
        <v>226</v>
      </c>
      <c r="C102">
        <v>209</v>
      </c>
      <c r="D102">
        <v>204</v>
      </c>
    </row>
    <row r="103" spans="2:10" ht="12.75">
      <c r="B103">
        <v>159</v>
      </c>
      <c r="C103">
        <v>144</v>
      </c>
      <c r="D103">
        <v>139</v>
      </c>
      <c r="E103">
        <v>135</v>
      </c>
      <c r="F103">
        <v>126</v>
      </c>
      <c r="G103">
        <v>99</v>
      </c>
      <c r="H103">
        <v>93</v>
      </c>
      <c r="I103">
        <v>83</v>
      </c>
      <c r="J103">
        <v>53</v>
      </c>
    </row>
    <row r="105" spans="2:6" ht="12.75">
      <c r="B105">
        <v>325</v>
      </c>
      <c r="C105">
        <v>299</v>
      </c>
      <c r="D105">
        <v>274</v>
      </c>
      <c r="E105">
        <v>253</v>
      </c>
      <c r="F105">
        <v>211</v>
      </c>
    </row>
    <row r="106" spans="2:8" ht="12.75">
      <c r="B106">
        <v>134</v>
      </c>
      <c r="C106">
        <v>117</v>
      </c>
      <c r="D106">
        <v>101</v>
      </c>
      <c r="E106">
        <v>93</v>
      </c>
      <c r="F106">
        <v>85</v>
      </c>
      <c r="G106">
        <v>71</v>
      </c>
      <c r="H106">
        <v>59</v>
      </c>
    </row>
    <row r="108" spans="2:6" ht="12.75">
      <c r="B108">
        <v>323</v>
      </c>
      <c r="C108">
        <v>295</v>
      </c>
      <c r="D108">
        <v>277</v>
      </c>
      <c r="E108">
        <v>248</v>
      </c>
      <c r="F108">
        <v>224</v>
      </c>
    </row>
    <row r="109" spans="2:3" ht="12.75">
      <c r="B109">
        <v>86</v>
      </c>
      <c r="C109">
        <v>79</v>
      </c>
    </row>
    <row r="110" spans="2:10" ht="12.75">
      <c r="B110">
        <v>24</v>
      </c>
      <c r="C110">
        <v>24</v>
      </c>
      <c r="D110">
        <v>22</v>
      </c>
      <c r="E110">
        <v>22</v>
      </c>
      <c r="F110">
        <v>21</v>
      </c>
      <c r="G110">
        <v>19</v>
      </c>
      <c r="H110">
        <v>18</v>
      </c>
      <c r="I110">
        <v>15</v>
      </c>
      <c r="J110">
        <v>11</v>
      </c>
    </row>
    <row r="112" ht="12.75">
      <c r="B112">
        <v>4564</v>
      </c>
    </row>
    <row r="113" spans="2:10" ht="12.75">
      <c r="B113">
        <v>880</v>
      </c>
      <c r="C113">
        <v>802</v>
      </c>
      <c r="D113">
        <v>711</v>
      </c>
      <c r="E113">
        <v>614</v>
      </c>
      <c r="F113">
        <v>533</v>
      </c>
      <c r="G113">
        <v>439</v>
      </c>
      <c r="H113">
        <v>352</v>
      </c>
      <c r="I113">
        <v>282</v>
      </c>
      <c r="J113">
        <v>175</v>
      </c>
    </row>
    <row r="114" spans="2:7" ht="12.75">
      <c r="B114">
        <v>387</v>
      </c>
      <c r="C114">
        <v>343</v>
      </c>
      <c r="D114">
        <v>310</v>
      </c>
      <c r="E114">
        <v>300</v>
      </c>
      <c r="F114">
        <v>276</v>
      </c>
      <c r="G114">
        <v>234</v>
      </c>
    </row>
    <row r="116" spans="2:7" ht="12.75">
      <c r="B116">
        <v>645</v>
      </c>
      <c r="C116">
        <v>577</v>
      </c>
      <c r="D116">
        <v>507</v>
      </c>
      <c r="E116">
        <v>485</v>
      </c>
      <c r="F116">
        <v>450</v>
      </c>
      <c r="G116">
        <v>369</v>
      </c>
    </row>
    <row r="118" spans="2:10" ht="12.75">
      <c r="B118">
        <v>616</v>
      </c>
      <c r="C118">
        <v>550</v>
      </c>
      <c r="D118">
        <v>484</v>
      </c>
      <c r="E118">
        <v>463</v>
      </c>
      <c r="F118">
        <v>429</v>
      </c>
      <c r="G118">
        <v>350</v>
      </c>
      <c r="H118">
        <v>291</v>
      </c>
      <c r="I118">
        <v>207</v>
      </c>
      <c r="J118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10"/>
  </sheetPr>
  <dimension ref="B1:L114"/>
  <sheetViews>
    <sheetView zoomScalePageLayoutView="0" workbookViewId="0" topLeftCell="A1">
      <selection activeCell="B1" sqref="B1:L11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9" ht="12.75">
      <c r="B2">
        <v>30</v>
      </c>
      <c r="C2">
        <v>27</v>
      </c>
      <c r="D2">
        <v>26</v>
      </c>
      <c r="E2">
        <v>21</v>
      </c>
      <c r="F2">
        <v>20</v>
      </c>
      <c r="G2">
        <v>18</v>
      </c>
      <c r="H2">
        <v>17</v>
      </c>
      <c r="I2">
        <v>11</v>
      </c>
    </row>
    <row r="5" spans="2:9" ht="12.75">
      <c r="B5">
        <v>191</v>
      </c>
      <c r="C5">
        <v>167</v>
      </c>
      <c r="D5">
        <v>152</v>
      </c>
      <c r="E5">
        <v>144</v>
      </c>
      <c r="F5">
        <v>117</v>
      </c>
      <c r="G5">
        <v>93</v>
      </c>
      <c r="H5">
        <v>82</v>
      </c>
      <c r="I5">
        <v>71</v>
      </c>
    </row>
    <row r="7" spans="2:3" ht="12.75">
      <c r="B7">
        <v>275</v>
      </c>
      <c r="C7">
        <v>249</v>
      </c>
    </row>
    <row r="8" spans="2:6" ht="12.75">
      <c r="B8">
        <v>101</v>
      </c>
      <c r="C8">
        <v>85</v>
      </c>
      <c r="D8">
        <v>71</v>
      </c>
      <c r="E8">
        <v>64</v>
      </c>
      <c r="F8">
        <v>56</v>
      </c>
    </row>
    <row r="11" spans="2:10" ht="12.75">
      <c r="B11">
        <v>146</v>
      </c>
      <c r="C11">
        <v>127</v>
      </c>
      <c r="D11">
        <v>116</v>
      </c>
      <c r="E11">
        <v>107</v>
      </c>
      <c r="F11">
        <v>91</v>
      </c>
      <c r="G11">
        <v>79</v>
      </c>
      <c r="H11">
        <v>58</v>
      </c>
      <c r="I11">
        <v>39</v>
      </c>
      <c r="J11">
        <v>20</v>
      </c>
    </row>
    <row r="17" spans="2:11" ht="12.75">
      <c r="B17">
        <v>251</v>
      </c>
      <c r="C17">
        <v>222</v>
      </c>
      <c r="D17">
        <v>207</v>
      </c>
      <c r="E17">
        <v>190</v>
      </c>
      <c r="F17">
        <v>166</v>
      </c>
      <c r="G17">
        <v>150</v>
      </c>
      <c r="H17">
        <v>120</v>
      </c>
      <c r="I17">
        <v>251</v>
      </c>
      <c r="J17">
        <v>141</v>
      </c>
      <c r="K17">
        <v>48</v>
      </c>
    </row>
    <row r="23" spans="2:8" ht="12.75">
      <c r="B23">
        <v>61</v>
      </c>
      <c r="C23">
        <v>53</v>
      </c>
      <c r="D23">
        <v>50</v>
      </c>
      <c r="E23">
        <v>49</v>
      </c>
      <c r="F23">
        <v>48</v>
      </c>
      <c r="G23">
        <v>40</v>
      </c>
      <c r="H23">
        <v>28</v>
      </c>
    </row>
    <row r="24" spans="2:10" ht="12.75">
      <c r="B24">
        <v>192</v>
      </c>
      <c r="C24">
        <v>174</v>
      </c>
      <c r="D24">
        <v>153</v>
      </c>
      <c r="E24">
        <v>256</v>
      </c>
      <c r="F24">
        <v>223</v>
      </c>
      <c r="G24">
        <v>193</v>
      </c>
      <c r="H24">
        <v>153</v>
      </c>
      <c r="I24">
        <v>119</v>
      </c>
      <c r="J24">
        <v>75</v>
      </c>
    </row>
    <row r="27" spans="2:9" ht="12.75">
      <c r="B27">
        <v>231</v>
      </c>
      <c r="C27">
        <v>220</v>
      </c>
      <c r="D27">
        <v>202</v>
      </c>
      <c r="E27">
        <v>188</v>
      </c>
      <c r="F27">
        <v>195</v>
      </c>
      <c r="G27">
        <v>181</v>
      </c>
      <c r="H27">
        <v>102</v>
      </c>
      <c r="I27">
        <v>60</v>
      </c>
    </row>
    <row r="48" spans="2:11" ht="12.75">
      <c r="B48">
        <v>283</v>
      </c>
      <c r="C48">
        <v>252</v>
      </c>
      <c r="D48">
        <v>229</v>
      </c>
      <c r="E48">
        <v>186</v>
      </c>
      <c r="F48">
        <v>180</v>
      </c>
      <c r="G48">
        <v>159</v>
      </c>
      <c r="H48">
        <v>173</v>
      </c>
      <c r="I48">
        <v>147</v>
      </c>
      <c r="J48">
        <v>106</v>
      </c>
      <c r="K48">
        <v>45</v>
      </c>
    </row>
    <row r="55" spans="2:9" ht="12.75">
      <c r="B55">
        <v>224</v>
      </c>
      <c r="C55">
        <v>934</v>
      </c>
      <c r="D55">
        <v>807</v>
      </c>
      <c r="E55">
        <v>723</v>
      </c>
      <c r="F55">
        <v>638</v>
      </c>
      <c r="G55">
        <v>533</v>
      </c>
      <c r="H55">
        <v>418</v>
      </c>
      <c r="I55">
        <v>333</v>
      </c>
    </row>
    <row r="61" spans="2:8" ht="12.75">
      <c r="B61">
        <v>6</v>
      </c>
      <c r="C61">
        <v>5</v>
      </c>
      <c r="D61">
        <v>5</v>
      </c>
      <c r="E61">
        <v>5</v>
      </c>
      <c r="F61">
        <v>3</v>
      </c>
      <c r="G61">
        <v>2</v>
      </c>
      <c r="H61">
        <v>2</v>
      </c>
    </row>
    <row r="63" spans="2:8" ht="12.75">
      <c r="B63">
        <v>55</v>
      </c>
      <c r="C63">
        <v>52</v>
      </c>
      <c r="D63">
        <v>47</v>
      </c>
      <c r="E63">
        <v>43</v>
      </c>
      <c r="F63">
        <v>33</v>
      </c>
      <c r="G63">
        <v>19</v>
      </c>
      <c r="H63">
        <v>14</v>
      </c>
    </row>
    <row r="64" spans="2:5" ht="12.75">
      <c r="B64">
        <v>163</v>
      </c>
      <c r="C64">
        <v>148</v>
      </c>
      <c r="D64">
        <v>135</v>
      </c>
      <c r="E64">
        <v>119</v>
      </c>
    </row>
    <row r="65" ht="12.75">
      <c r="B65">
        <v>77</v>
      </c>
    </row>
    <row r="66" spans="2:10" ht="12.75">
      <c r="B66">
        <v>1000</v>
      </c>
      <c r="C66">
        <v>878</v>
      </c>
      <c r="D66">
        <v>770</v>
      </c>
      <c r="E66">
        <v>673</v>
      </c>
      <c r="F66">
        <v>555</v>
      </c>
      <c r="G66">
        <v>415</v>
      </c>
      <c r="H66">
        <v>329</v>
      </c>
      <c r="I66">
        <v>219</v>
      </c>
      <c r="J66">
        <v>153</v>
      </c>
    </row>
    <row r="67" spans="2:8" ht="12.75">
      <c r="B67">
        <v>66</v>
      </c>
      <c r="C67">
        <v>54</v>
      </c>
      <c r="D67">
        <v>44</v>
      </c>
      <c r="E67">
        <v>33</v>
      </c>
      <c r="F67">
        <v>31</v>
      </c>
      <c r="G67">
        <v>24</v>
      </c>
      <c r="H67">
        <v>19</v>
      </c>
    </row>
    <row r="73" ht="12.75">
      <c r="B73">
        <v>103</v>
      </c>
    </row>
    <row r="74" spans="2:10" ht="12.75">
      <c r="B74">
        <v>3190</v>
      </c>
      <c r="C74">
        <v>2898</v>
      </c>
      <c r="D74">
        <v>2613</v>
      </c>
      <c r="E74">
        <v>2293</v>
      </c>
      <c r="F74">
        <v>1974</v>
      </c>
      <c r="G74">
        <v>1625</v>
      </c>
      <c r="H74">
        <v>1274</v>
      </c>
      <c r="I74">
        <v>935</v>
      </c>
      <c r="J74">
        <v>618</v>
      </c>
    </row>
    <row r="75" spans="2:10" ht="12.75">
      <c r="B75">
        <v>440</v>
      </c>
      <c r="C75">
        <v>389</v>
      </c>
      <c r="D75">
        <v>325</v>
      </c>
      <c r="E75">
        <v>287</v>
      </c>
      <c r="F75">
        <v>256</v>
      </c>
      <c r="G75">
        <v>225</v>
      </c>
      <c r="H75">
        <v>168</v>
      </c>
      <c r="I75">
        <v>1366</v>
      </c>
      <c r="J75">
        <v>889</v>
      </c>
    </row>
    <row r="78" spans="2:8" ht="12.75">
      <c r="B78">
        <v>116</v>
      </c>
      <c r="C78">
        <v>100</v>
      </c>
      <c r="D78">
        <v>95</v>
      </c>
      <c r="E78">
        <v>93</v>
      </c>
      <c r="F78">
        <v>89</v>
      </c>
      <c r="G78">
        <v>81</v>
      </c>
      <c r="H78">
        <v>68</v>
      </c>
    </row>
    <row r="79" spans="2:11" ht="12.75">
      <c r="B79">
        <v>1933</v>
      </c>
      <c r="C79">
        <v>1745</v>
      </c>
      <c r="D79">
        <v>1590</v>
      </c>
      <c r="E79">
        <v>1415</v>
      </c>
      <c r="F79">
        <v>1209</v>
      </c>
      <c r="G79">
        <v>1025</v>
      </c>
      <c r="H79">
        <v>910</v>
      </c>
      <c r="I79">
        <v>674</v>
      </c>
      <c r="J79">
        <v>463</v>
      </c>
      <c r="K79">
        <v>226</v>
      </c>
    </row>
    <row r="82" spans="2:10" ht="12.75">
      <c r="B82">
        <v>451</v>
      </c>
      <c r="C82">
        <v>396</v>
      </c>
      <c r="D82">
        <v>351</v>
      </c>
      <c r="E82">
        <v>268</v>
      </c>
      <c r="F82">
        <v>214</v>
      </c>
      <c r="G82">
        <v>168</v>
      </c>
      <c r="H82">
        <v>107</v>
      </c>
      <c r="I82">
        <v>57</v>
      </c>
      <c r="J82">
        <v>36</v>
      </c>
    </row>
    <row r="84" spans="2:4" ht="12.75">
      <c r="B84">
        <v>292</v>
      </c>
      <c r="C84">
        <v>270</v>
      </c>
      <c r="D84">
        <v>257</v>
      </c>
    </row>
    <row r="85" spans="2:6" ht="12.75">
      <c r="B85">
        <v>2</v>
      </c>
      <c r="C85">
        <v>2</v>
      </c>
      <c r="D85">
        <v>2</v>
      </c>
      <c r="E85">
        <v>2</v>
      </c>
      <c r="F85">
        <v>2</v>
      </c>
    </row>
    <row r="86" spans="2:10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</row>
    <row r="87" spans="2:10" ht="12.75">
      <c r="B87">
        <v>4644</v>
      </c>
      <c r="C87">
        <v>4195</v>
      </c>
      <c r="D87">
        <v>3732</v>
      </c>
      <c r="E87">
        <v>3269</v>
      </c>
      <c r="F87">
        <v>2775</v>
      </c>
      <c r="G87">
        <v>2280</v>
      </c>
      <c r="H87">
        <v>1842</v>
      </c>
      <c r="I87">
        <v>1394</v>
      </c>
      <c r="J87">
        <v>926</v>
      </c>
    </row>
    <row r="88" spans="2:10" ht="12.75">
      <c r="B88">
        <v>1034</v>
      </c>
      <c r="C88">
        <v>936</v>
      </c>
      <c r="D88">
        <v>846</v>
      </c>
      <c r="E88">
        <v>753</v>
      </c>
      <c r="F88">
        <v>629</v>
      </c>
      <c r="G88">
        <v>521</v>
      </c>
      <c r="H88">
        <v>405</v>
      </c>
      <c r="I88">
        <v>305</v>
      </c>
      <c r="J88">
        <v>204</v>
      </c>
    </row>
    <row r="89" ht="12.75">
      <c r="B89">
        <v>20</v>
      </c>
    </row>
    <row r="90" spans="2:9" ht="12.75">
      <c r="B90">
        <v>4748</v>
      </c>
      <c r="C90">
        <v>4278</v>
      </c>
      <c r="D90">
        <v>3807</v>
      </c>
      <c r="E90">
        <v>3335</v>
      </c>
      <c r="F90">
        <v>2861</v>
      </c>
      <c r="G90">
        <v>2389</v>
      </c>
      <c r="H90">
        <v>1914</v>
      </c>
      <c r="I90">
        <v>1440</v>
      </c>
    </row>
    <row r="91" spans="2:7" ht="12.75">
      <c r="B91">
        <v>41</v>
      </c>
      <c r="C91">
        <v>34</v>
      </c>
      <c r="D91">
        <v>32</v>
      </c>
      <c r="E91">
        <v>27</v>
      </c>
      <c r="F91">
        <v>24</v>
      </c>
      <c r="G91">
        <v>23</v>
      </c>
    </row>
    <row r="94" spans="2:7" ht="12.75">
      <c r="B94">
        <v>958</v>
      </c>
      <c r="C94">
        <v>843</v>
      </c>
      <c r="D94">
        <v>750</v>
      </c>
      <c r="E94">
        <v>666</v>
      </c>
      <c r="F94">
        <v>574</v>
      </c>
      <c r="G94">
        <v>499</v>
      </c>
    </row>
    <row r="95" spans="2:11" ht="12.75">
      <c r="B95">
        <v>9</v>
      </c>
      <c r="C95">
        <v>9</v>
      </c>
      <c r="D95">
        <v>9</v>
      </c>
      <c r="E95">
        <v>9</v>
      </c>
      <c r="F95">
        <v>8</v>
      </c>
      <c r="G95">
        <v>7</v>
      </c>
      <c r="H95">
        <v>4</v>
      </c>
      <c r="I95">
        <v>3</v>
      </c>
      <c r="J95">
        <v>2</v>
      </c>
      <c r="K95">
        <v>1</v>
      </c>
    </row>
    <row r="100" spans="2:10" ht="12.75">
      <c r="B100">
        <v>98</v>
      </c>
      <c r="C100">
        <v>87</v>
      </c>
      <c r="D100">
        <v>83</v>
      </c>
      <c r="E100">
        <v>80</v>
      </c>
      <c r="F100">
        <v>126</v>
      </c>
      <c r="G100">
        <v>99</v>
      </c>
      <c r="H100">
        <v>93</v>
      </c>
      <c r="I100">
        <v>83</v>
      </c>
      <c r="J100">
        <v>53</v>
      </c>
    </row>
    <row r="104" spans="2:6" ht="12.75">
      <c r="B104">
        <v>325</v>
      </c>
      <c r="C104">
        <v>299</v>
      </c>
      <c r="D104">
        <v>274</v>
      </c>
      <c r="E104">
        <v>253</v>
      </c>
      <c r="F104">
        <v>211</v>
      </c>
    </row>
    <row r="106" spans="2:8" ht="12.75">
      <c r="B106">
        <v>134</v>
      </c>
      <c r="C106">
        <v>117</v>
      </c>
      <c r="D106">
        <v>101</v>
      </c>
      <c r="E106">
        <v>93</v>
      </c>
      <c r="F106">
        <v>85</v>
      </c>
      <c r="G106">
        <v>71</v>
      </c>
      <c r="H106">
        <v>59</v>
      </c>
    </row>
    <row r="107" spans="2:6" ht="12.75">
      <c r="B107">
        <v>323</v>
      </c>
      <c r="C107">
        <v>295</v>
      </c>
      <c r="D107">
        <v>277</v>
      </c>
      <c r="E107">
        <v>248</v>
      </c>
      <c r="F107">
        <v>224</v>
      </c>
    </row>
    <row r="109" spans="2:10" ht="12.75">
      <c r="B109">
        <v>24</v>
      </c>
      <c r="C109">
        <v>24</v>
      </c>
      <c r="D109">
        <v>22</v>
      </c>
      <c r="E109">
        <v>22</v>
      </c>
      <c r="F109">
        <v>21</v>
      </c>
      <c r="G109">
        <v>19</v>
      </c>
      <c r="H109">
        <v>18</v>
      </c>
      <c r="I109">
        <v>15</v>
      </c>
      <c r="J109">
        <v>11</v>
      </c>
    </row>
    <row r="114" spans="2:10" ht="12.75">
      <c r="B114">
        <v>387</v>
      </c>
      <c r="C114">
        <v>343</v>
      </c>
      <c r="D114">
        <v>310</v>
      </c>
      <c r="E114">
        <v>300</v>
      </c>
      <c r="F114">
        <v>276</v>
      </c>
      <c r="G114">
        <v>234</v>
      </c>
      <c r="H114">
        <v>291</v>
      </c>
      <c r="I114">
        <v>207</v>
      </c>
      <c r="J114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10"/>
  </sheetPr>
  <dimension ref="B1:L118"/>
  <sheetViews>
    <sheetView zoomScalePageLayoutView="0" workbookViewId="0" topLeftCell="A1">
      <selection activeCell="B1" sqref="B1:L118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3" ht="12.75">
      <c r="B2">
        <v>121</v>
      </c>
      <c r="C2">
        <v>116</v>
      </c>
    </row>
    <row r="3" spans="2:7" ht="12.75">
      <c r="B3">
        <v>30</v>
      </c>
      <c r="C3">
        <v>30</v>
      </c>
      <c r="D3">
        <v>24</v>
      </c>
      <c r="E3">
        <v>20</v>
      </c>
      <c r="F3">
        <v>17</v>
      </c>
      <c r="G3">
        <v>15</v>
      </c>
    </row>
    <row r="4" spans="2:3" ht="12.75">
      <c r="B4">
        <v>332</v>
      </c>
      <c r="C4">
        <v>320</v>
      </c>
    </row>
    <row r="5" ht="12.75">
      <c r="B5">
        <v>191</v>
      </c>
    </row>
    <row r="7" spans="2:7" ht="12.75">
      <c r="B7">
        <v>275</v>
      </c>
      <c r="C7">
        <v>266</v>
      </c>
      <c r="D7">
        <v>245</v>
      </c>
      <c r="E7">
        <v>221</v>
      </c>
      <c r="F7">
        <v>195</v>
      </c>
      <c r="G7">
        <v>126</v>
      </c>
    </row>
    <row r="8" spans="2:4" ht="12.75">
      <c r="B8">
        <v>222</v>
      </c>
      <c r="C8">
        <v>218</v>
      </c>
      <c r="D8">
        <v>203</v>
      </c>
    </row>
    <row r="10" spans="2:5" ht="12.75">
      <c r="B10">
        <v>101</v>
      </c>
      <c r="C10">
        <v>101</v>
      </c>
      <c r="D10">
        <v>96</v>
      </c>
      <c r="E10">
        <v>75</v>
      </c>
    </row>
    <row r="11" spans="2:10" ht="12.75">
      <c r="B11">
        <v>542</v>
      </c>
      <c r="C11">
        <v>462</v>
      </c>
      <c r="D11">
        <v>398</v>
      </c>
      <c r="E11">
        <v>325</v>
      </c>
      <c r="F11">
        <v>270</v>
      </c>
      <c r="G11">
        <v>205</v>
      </c>
      <c r="H11">
        <v>160</v>
      </c>
      <c r="I11">
        <v>109</v>
      </c>
      <c r="J11">
        <v>78</v>
      </c>
    </row>
    <row r="12" spans="2:7" ht="12.75">
      <c r="B12">
        <v>465</v>
      </c>
      <c r="C12">
        <v>390</v>
      </c>
      <c r="D12">
        <v>336</v>
      </c>
      <c r="E12">
        <v>273</v>
      </c>
      <c r="F12">
        <v>223</v>
      </c>
      <c r="G12">
        <v>168</v>
      </c>
    </row>
    <row r="13" spans="2:11" ht="12.75">
      <c r="B13">
        <v>738</v>
      </c>
      <c r="C13">
        <v>652</v>
      </c>
      <c r="D13">
        <v>565</v>
      </c>
      <c r="E13">
        <v>466</v>
      </c>
      <c r="F13">
        <v>382</v>
      </c>
      <c r="G13">
        <v>301</v>
      </c>
      <c r="H13">
        <v>248</v>
      </c>
      <c r="I13">
        <v>174</v>
      </c>
      <c r="J13">
        <v>119</v>
      </c>
      <c r="K13">
        <v>54</v>
      </c>
    </row>
    <row r="14" spans="2:5" ht="12.75">
      <c r="B14">
        <v>146</v>
      </c>
      <c r="C14">
        <v>128</v>
      </c>
      <c r="D14">
        <v>110</v>
      </c>
      <c r="E14">
        <v>88</v>
      </c>
    </row>
    <row r="17" ht="12.75">
      <c r="B17">
        <v>820</v>
      </c>
    </row>
    <row r="18" spans="2:3" ht="12.75">
      <c r="B18">
        <v>1382</v>
      </c>
      <c r="C18">
        <v>1231</v>
      </c>
    </row>
    <row r="20" spans="2:3" ht="12.75">
      <c r="B20">
        <v>251</v>
      </c>
      <c r="C20">
        <v>212</v>
      </c>
    </row>
    <row r="23" spans="2:4" ht="12.75">
      <c r="B23">
        <v>61</v>
      </c>
      <c r="C23">
        <v>60</v>
      </c>
      <c r="D23">
        <v>57</v>
      </c>
    </row>
    <row r="24" spans="2:3" ht="12.75">
      <c r="B24">
        <v>342</v>
      </c>
      <c r="C24">
        <v>314</v>
      </c>
    </row>
    <row r="25" spans="2:10" ht="12.75">
      <c r="B25">
        <v>426</v>
      </c>
      <c r="C25">
        <v>387</v>
      </c>
      <c r="D25">
        <v>306</v>
      </c>
      <c r="E25">
        <v>243</v>
      </c>
      <c r="F25">
        <v>204</v>
      </c>
      <c r="G25">
        <v>166</v>
      </c>
      <c r="H25">
        <v>121</v>
      </c>
      <c r="I25">
        <v>94</v>
      </c>
      <c r="J25">
        <v>65</v>
      </c>
    </row>
    <row r="26" spans="2:7" ht="12.75">
      <c r="B26">
        <v>192</v>
      </c>
      <c r="C26">
        <v>185</v>
      </c>
      <c r="D26">
        <v>152</v>
      </c>
      <c r="E26">
        <v>121</v>
      </c>
      <c r="F26">
        <v>100</v>
      </c>
      <c r="G26">
        <v>79</v>
      </c>
    </row>
    <row r="30" spans="2:6" ht="12.75">
      <c r="B30">
        <v>549</v>
      </c>
      <c r="C30">
        <v>508</v>
      </c>
      <c r="D30">
        <v>448</v>
      </c>
      <c r="E30">
        <v>339</v>
      </c>
      <c r="F30">
        <v>290</v>
      </c>
    </row>
    <row r="34" spans="2:6" ht="12.75">
      <c r="B34">
        <v>251</v>
      </c>
      <c r="C34">
        <v>239</v>
      </c>
      <c r="D34">
        <v>213</v>
      </c>
      <c r="E34">
        <v>149</v>
      </c>
      <c r="F34">
        <v>131</v>
      </c>
    </row>
    <row r="35" spans="2:3" ht="12.75">
      <c r="B35">
        <v>231</v>
      </c>
      <c r="C35">
        <v>220</v>
      </c>
    </row>
    <row r="48" spans="2:3" ht="12.75">
      <c r="B48">
        <v>283</v>
      </c>
      <c r="C48">
        <v>250</v>
      </c>
    </row>
    <row r="49" spans="2:3" ht="12.75">
      <c r="B49">
        <v>3376</v>
      </c>
      <c r="C49">
        <v>3027</v>
      </c>
    </row>
    <row r="50" spans="2:3" ht="12.75">
      <c r="B50">
        <v>373</v>
      </c>
      <c r="C50">
        <v>324</v>
      </c>
    </row>
    <row r="51" spans="2:3" ht="12.75">
      <c r="B51">
        <v>485</v>
      </c>
      <c r="C51">
        <v>413</v>
      </c>
    </row>
    <row r="52" spans="2:6" ht="12.75">
      <c r="B52">
        <v>573</v>
      </c>
      <c r="C52">
        <v>486</v>
      </c>
      <c r="D52">
        <v>380</v>
      </c>
      <c r="E52">
        <v>335</v>
      </c>
      <c r="F52">
        <v>288</v>
      </c>
    </row>
    <row r="53" spans="2:4" ht="12.75">
      <c r="B53">
        <v>380</v>
      </c>
      <c r="C53">
        <v>330</v>
      </c>
      <c r="D53">
        <v>262</v>
      </c>
    </row>
    <row r="54" ht="12.75">
      <c r="B54">
        <v>462</v>
      </c>
    </row>
    <row r="55" ht="12.75">
      <c r="B55">
        <v>224</v>
      </c>
    </row>
    <row r="59" spans="2:3" ht="12.75">
      <c r="B59">
        <v>1059</v>
      </c>
      <c r="C59">
        <v>964</v>
      </c>
    </row>
    <row r="61" spans="2:3" ht="12.75">
      <c r="B61">
        <v>190</v>
      </c>
      <c r="C61">
        <v>177</v>
      </c>
    </row>
    <row r="62" spans="2:3" ht="12.75">
      <c r="B62">
        <v>6</v>
      </c>
      <c r="C62">
        <v>6</v>
      </c>
    </row>
    <row r="63" spans="2:3" ht="12.75">
      <c r="B63">
        <v>55</v>
      </c>
      <c r="C63">
        <v>55</v>
      </c>
    </row>
    <row r="64" spans="2:5" ht="12.75">
      <c r="B64">
        <v>163</v>
      </c>
      <c r="C64">
        <v>162</v>
      </c>
      <c r="D64">
        <v>146</v>
      </c>
      <c r="E64">
        <v>115</v>
      </c>
    </row>
    <row r="65" spans="2:3" ht="12.75">
      <c r="B65">
        <v>77</v>
      </c>
      <c r="C65">
        <v>75</v>
      </c>
    </row>
    <row r="66" ht="12.75">
      <c r="B66">
        <v>1000</v>
      </c>
    </row>
    <row r="67" spans="2:3" ht="12.75">
      <c r="B67">
        <v>66</v>
      </c>
      <c r="C67">
        <v>65</v>
      </c>
    </row>
    <row r="68" spans="2:3" ht="12.75">
      <c r="B68">
        <v>416</v>
      </c>
      <c r="C68">
        <v>397</v>
      </c>
    </row>
    <row r="69" spans="2:5" ht="12.75">
      <c r="B69">
        <v>394</v>
      </c>
      <c r="C69">
        <v>377</v>
      </c>
      <c r="D69">
        <v>310</v>
      </c>
      <c r="E69">
        <v>248</v>
      </c>
    </row>
    <row r="70" spans="2:4" ht="12.75">
      <c r="B70">
        <v>161</v>
      </c>
      <c r="C70">
        <v>155</v>
      </c>
      <c r="D70">
        <v>132</v>
      </c>
    </row>
    <row r="71" spans="2:3" ht="12.75">
      <c r="B71">
        <v>940</v>
      </c>
      <c r="C71">
        <v>873</v>
      </c>
    </row>
    <row r="72" spans="2:4" ht="12.75">
      <c r="B72">
        <v>104</v>
      </c>
      <c r="C72">
        <v>100</v>
      </c>
      <c r="D72">
        <v>87</v>
      </c>
    </row>
    <row r="73" spans="2:4" ht="12.75">
      <c r="B73">
        <v>103</v>
      </c>
      <c r="C73">
        <v>103</v>
      </c>
      <c r="D73">
        <v>96</v>
      </c>
    </row>
    <row r="74" ht="12.75">
      <c r="B74">
        <v>3190</v>
      </c>
    </row>
    <row r="75" spans="2:4" ht="12.75">
      <c r="B75">
        <v>440</v>
      </c>
      <c r="C75">
        <v>406</v>
      </c>
      <c r="D75">
        <v>365</v>
      </c>
    </row>
    <row r="76" spans="2:4" ht="12.75">
      <c r="B76">
        <v>4399</v>
      </c>
      <c r="C76">
        <v>3953</v>
      </c>
      <c r="D76">
        <v>3465</v>
      </c>
    </row>
    <row r="78" spans="2:3" ht="12.75">
      <c r="B78">
        <v>116</v>
      </c>
      <c r="C78">
        <v>91</v>
      </c>
    </row>
    <row r="79" ht="12.75">
      <c r="B79">
        <v>1933</v>
      </c>
    </row>
    <row r="80" spans="2:7" ht="12.75">
      <c r="B80">
        <v>2157</v>
      </c>
      <c r="C80">
        <v>1888</v>
      </c>
      <c r="D80">
        <v>1655</v>
      </c>
      <c r="E80">
        <v>1418</v>
      </c>
      <c r="F80">
        <v>1179</v>
      </c>
      <c r="G80">
        <v>967</v>
      </c>
    </row>
    <row r="81" ht="12.75">
      <c r="B81">
        <v>1992</v>
      </c>
    </row>
    <row r="82" ht="12.75">
      <c r="B82">
        <v>451</v>
      </c>
    </row>
    <row r="84" ht="12.75">
      <c r="B84">
        <v>292</v>
      </c>
    </row>
    <row r="85" spans="2:5" ht="12.75">
      <c r="B85">
        <v>2</v>
      </c>
      <c r="C85">
        <v>2</v>
      </c>
      <c r="D85">
        <v>2</v>
      </c>
      <c r="E85">
        <v>2</v>
      </c>
    </row>
    <row r="86" spans="2:3" ht="12.75">
      <c r="B86">
        <v>1</v>
      </c>
      <c r="C86">
        <v>1</v>
      </c>
    </row>
    <row r="87" spans="2:4" ht="12.75">
      <c r="B87">
        <v>4644</v>
      </c>
      <c r="C87">
        <v>4215</v>
      </c>
      <c r="D87">
        <v>3672</v>
      </c>
    </row>
    <row r="88" spans="2:3" ht="12.75">
      <c r="B88">
        <v>1034</v>
      </c>
      <c r="C88">
        <v>890</v>
      </c>
    </row>
    <row r="89" spans="2:5" ht="12.75">
      <c r="B89">
        <v>20</v>
      </c>
      <c r="C89">
        <v>20</v>
      </c>
      <c r="D89">
        <v>20</v>
      </c>
      <c r="E89">
        <v>20</v>
      </c>
    </row>
    <row r="90" spans="2:3" ht="12.75">
      <c r="B90">
        <v>4748</v>
      </c>
      <c r="C90">
        <v>4273</v>
      </c>
    </row>
    <row r="91" spans="2:7" ht="12.75">
      <c r="B91">
        <v>41</v>
      </c>
      <c r="C91">
        <v>37</v>
      </c>
      <c r="D91">
        <v>29</v>
      </c>
      <c r="E91">
        <v>28</v>
      </c>
      <c r="F91">
        <v>27</v>
      </c>
      <c r="G91">
        <v>24</v>
      </c>
    </row>
    <row r="92" spans="2:4" ht="12.75">
      <c r="B92">
        <v>63</v>
      </c>
      <c r="C92">
        <v>58</v>
      </c>
      <c r="D92">
        <v>42</v>
      </c>
    </row>
    <row r="94" spans="2:4" ht="12.75">
      <c r="B94">
        <v>958</v>
      </c>
      <c r="C94">
        <v>831</v>
      </c>
      <c r="D94">
        <v>712</v>
      </c>
    </row>
    <row r="95" ht="12.75">
      <c r="B95">
        <v>9</v>
      </c>
    </row>
    <row r="100" spans="2:5" ht="12.75">
      <c r="B100">
        <v>98</v>
      </c>
      <c r="C100">
        <v>73</v>
      </c>
      <c r="D100">
        <v>53</v>
      </c>
      <c r="E100">
        <v>45</v>
      </c>
    </row>
    <row r="101" spans="2:10" ht="12.75">
      <c r="B101">
        <v>539</v>
      </c>
      <c r="C101">
        <v>308</v>
      </c>
      <c r="D101">
        <v>252</v>
      </c>
      <c r="E101">
        <v>208</v>
      </c>
      <c r="F101">
        <v>156</v>
      </c>
      <c r="G101">
        <v>139</v>
      </c>
      <c r="H101">
        <v>128</v>
      </c>
      <c r="I101">
        <v>94</v>
      </c>
      <c r="J101">
        <v>59</v>
      </c>
    </row>
    <row r="102" spans="2:8" ht="12.75">
      <c r="B102">
        <v>226</v>
      </c>
      <c r="C102">
        <v>144</v>
      </c>
      <c r="D102">
        <v>113</v>
      </c>
      <c r="E102">
        <v>94</v>
      </c>
      <c r="F102">
        <v>65</v>
      </c>
      <c r="G102">
        <v>60</v>
      </c>
      <c r="H102">
        <v>56</v>
      </c>
    </row>
    <row r="103" spans="2:6" ht="12.75">
      <c r="B103">
        <v>159</v>
      </c>
      <c r="C103">
        <v>115</v>
      </c>
      <c r="D103">
        <v>86</v>
      </c>
      <c r="E103">
        <v>73</v>
      </c>
      <c r="F103">
        <v>50</v>
      </c>
    </row>
    <row r="105" spans="2:3" ht="12.75">
      <c r="B105">
        <v>325</v>
      </c>
      <c r="C105">
        <v>303</v>
      </c>
    </row>
    <row r="106" spans="2:3" ht="12.75">
      <c r="B106">
        <v>134</v>
      </c>
      <c r="C106">
        <v>131</v>
      </c>
    </row>
    <row r="108" spans="2:4" ht="12.75">
      <c r="B108">
        <v>323</v>
      </c>
      <c r="C108">
        <v>262</v>
      </c>
      <c r="D108">
        <v>203</v>
      </c>
    </row>
    <row r="109" spans="2:5" ht="12.75">
      <c r="B109">
        <v>86</v>
      </c>
      <c r="C109">
        <v>82</v>
      </c>
      <c r="D109">
        <v>72</v>
      </c>
      <c r="E109">
        <v>65</v>
      </c>
    </row>
    <row r="110" ht="12.75">
      <c r="B110">
        <v>24</v>
      </c>
    </row>
    <row r="112" spans="2:9" ht="12.75">
      <c r="B112">
        <v>4564</v>
      </c>
      <c r="C112">
        <v>4084</v>
      </c>
      <c r="D112">
        <v>3644</v>
      </c>
      <c r="E112">
        <v>3130</v>
      </c>
      <c r="F112">
        <v>2651</v>
      </c>
      <c r="G112">
        <v>2149</v>
      </c>
      <c r="H112">
        <v>1691</v>
      </c>
      <c r="I112">
        <v>1259</v>
      </c>
    </row>
    <row r="113" spans="2:7" ht="12.75">
      <c r="B113">
        <v>880</v>
      </c>
      <c r="C113">
        <v>814</v>
      </c>
      <c r="D113">
        <v>716</v>
      </c>
      <c r="E113">
        <v>608</v>
      </c>
      <c r="F113">
        <v>515</v>
      </c>
      <c r="G113">
        <v>438</v>
      </c>
    </row>
    <row r="114" spans="2:4" ht="12.75">
      <c r="B114">
        <v>387</v>
      </c>
      <c r="C114">
        <v>338</v>
      </c>
      <c r="D114">
        <v>261</v>
      </c>
    </row>
    <row r="116" spans="2:8" ht="12.75">
      <c r="B116">
        <v>645</v>
      </c>
      <c r="C116">
        <v>563</v>
      </c>
      <c r="D116">
        <v>434</v>
      </c>
      <c r="E116">
        <v>362</v>
      </c>
      <c r="F116">
        <v>279</v>
      </c>
      <c r="G116">
        <v>235</v>
      </c>
      <c r="H116">
        <v>186</v>
      </c>
    </row>
    <row r="118" spans="2:5" ht="12.75">
      <c r="B118">
        <v>616</v>
      </c>
      <c r="C118">
        <v>539</v>
      </c>
      <c r="D118">
        <v>416</v>
      </c>
      <c r="E118">
        <v>348</v>
      </c>
    </row>
  </sheetData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10"/>
  </sheetPr>
  <dimension ref="B1:L114"/>
  <sheetViews>
    <sheetView zoomScalePageLayoutView="0" workbookViewId="0" topLeftCell="A1">
      <selection activeCell="B1" sqref="B1:L11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7" ht="12.75">
      <c r="B2">
        <v>30</v>
      </c>
      <c r="C2">
        <v>30</v>
      </c>
      <c r="D2">
        <v>24</v>
      </c>
      <c r="E2">
        <v>20</v>
      </c>
      <c r="F2">
        <v>17</v>
      </c>
      <c r="G2">
        <v>15</v>
      </c>
    </row>
    <row r="5" ht="12.75">
      <c r="B5">
        <v>191</v>
      </c>
    </row>
    <row r="7" spans="2:7" ht="12.75">
      <c r="B7">
        <v>275</v>
      </c>
      <c r="C7">
        <v>266</v>
      </c>
      <c r="D7">
        <v>245</v>
      </c>
      <c r="E7">
        <v>221</v>
      </c>
      <c r="F7">
        <v>195</v>
      </c>
      <c r="G7">
        <v>126</v>
      </c>
    </row>
    <row r="8" spans="2:5" ht="12.75">
      <c r="B8">
        <v>101</v>
      </c>
      <c r="C8">
        <v>101</v>
      </c>
      <c r="D8">
        <v>96</v>
      </c>
      <c r="E8">
        <v>75</v>
      </c>
    </row>
    <row r="11" spans="2:11" ht="12.75">
      <c r="B11">
        <v>146</v>
      </c>
      <c r="C11">
        <v>128</v>
      </c>
      <c r="D11">
        <v>110</v>
      </c>
      <c r="E11">
        <v>88</v>
      </c>
      <c r="F11">
        <v>223</v>
      </c>
      <c r="G11">
        <v>168</v>
      </c>
      <c r="H11">
        <v>160</v>
      </c>
      <c r="I11">
        <v>109</v>
      </c>
      <c r="J11">
        <v>78</v>
      </c>
      <c r="K11">
        <v>54</v>
      </c>
    </row>
    <row r="17" spans="2:3" ht="12.75">
      <c r="B17">
        <v>251</v>
      </c>
      <c r="C17">
        <v>212</v>
      </c>
    </row>
    <row r="23" spans="2:4" ht="12.75">
      <c r="B23">
        <v>61</v>
      </c>
      <c r="C23">
        <v>60</v>
      </c>
      <c r="D23">
        <v>57</v>
      </c>
    </row>
    <row r="24" spans="2:10" ht="12.75">
      <c r="B24">
        <v>192</v>
      </c>
      <c r="C24">
        <v>185</v>
      </c>
      <c r="D24">
        <v>152</v>
      </c>
      <c r="E24">
        <v>121</v>
      </c>
      <c r="F24">
        <v>100</v>
      </c>
      <c r="G24">
        <v>79</v>
      </c>
      <c r="H24">
        <v>121</v>
      </c>
      <c r="I24">
        <v>94</v>
      </c>
      <c r="J24">
        <v>65</v>
      </c>
    </row>
    <row r="27" spans="2:6" ht="12.75">
      <c r="B27">
        <v>231</v>
      </c>
      <c r="C27">
        <v>220</v>
      </c>
      <c r="D27">
        <v>213</v>
      </c>
      <c r="E27">
        <v>149</v>
      </c>
      <c r="F27">
        <v>131</v>
      </c>
    </row>
    <row r="48" spans="2:6" ht="12.75">
      <c r="B48">
        <v>283</v>
      </c>
      <c r="C48">
        <v>250</v>
      </c>
      <c r="D48">
        <v>262</v>
      </c>
      <c r="E48">
        <v>335</v>
      </c>
      <c r="F48">
        <v>288</v>
      </c>
    </row>
    <row r="55" spans="2:3" ht="12.75">
      <c r="B55">
        <v>224</v>
      </c>
      <c r="C55">
        <v>964</v>
      </c>
    </row>
    <row r="61" spans="2:3" ht="12.75">
      <c r="B61">
        <v>6</v>
      </c>
      <c r="C61">
        <v>6</v>
      </c>
    </row>
    <row r="63" spans="2:3" ht="12.75">
      <c r="B63">
        <v>55</v>
      </c>
      <c r="C63">
        <v>55</v>
      </c>
    </row>
    <row r="64" spans="2:5" ht="12.75">
      <c r="B64">
        <v>163</v>
      </c>
      <c r="C64">
        <v>162</v>
      </c>
      <c r="D64">
        <v>146</v>
      </c>
      <c r="E64">
        <v>115</v>
      </c>
    </row>
    <row r="65" spans="2:3" ht="12.75">
      <c r="B65">
        <v>77</v>
      </c>
      <c r="C65">
        <v>75</v>
      </c>
    </row>
    <row r="66" ht="12.75">
      <c r="B66">
        <v>1000</v>
      </c>
    </row>
    <row r="67" spans="2:5" ht="12.75">
      <c r="B67">
        <v>66</v>
      </c>
      <c r="C67">
        <v>65</v>
      </c>
      <c r="D67">
        <v>87</v>
      </c>
      <c r="E67">
        <v>248</v>
      </c>
    </row>
    <row r="73" spans="2:4" ht="12.75">
      <c r="B73">
        <v>103</v>
      </c>
      <c r="C73">
        <v>103</v>
      </c>
      <c r="D73">
        <v>96</v>
      </c>
    </row>
    <row r="74" ht="12.75">
      <c r="B74">
        <v>3190</v>
      </c>
    </row>
    <row r="75" spans="2:4" ht="12.75">
      <c r="B75">
        <v>440</v>
      </c>
      <c r="C75">
        <v>406</v>
      </c>
      <c r="D75">
        <v>365</v>
      </c>
    </row>
    <row r="78" spans="2:3" ht="12.75">
      <c r="B78">
        <v>116</v>
      </c>
      <c r="C78">
        <v>91</v>
      </c>
    </row>
    <row r="79" spans="2:7" ht="12.75">
      <c r="B79">
        <v>1933</v>
      </c>
      <c r="C79">
        <v>1888</v>
      </c>
      <c r="D79">
        <v>1655</v>
      </c>
      <c r="E79">
        <v>1418</v>
      </c>
      <c r="F79">
        <v>1179</v>
      </c>
      <c r="G79">
        <v>967</v>
      </c>
    </row>
    <row r="82" ht="12.75">
      <c r="B82">
        <v>451</v>
      </c>
    </row>
    <row r="84" ht="12.75">
      <c r="B84">
        <v>292</v>
      </c>
    </row>
    <row r="85" spans="2:5" ht="12.75">
      <c r="B85">
        <v>2</v>
      </c>
      <c r="C85">
        <v>2</v>
      </c>
      <c r="D85">
        <v>2</v>
      </c>
      <c r="E85">
        <v>2</v>
      </c>
    </row>
    <row r="86" spans="2:3" ht="12.75">
      <c r="B86">
        <v>1</v>
      </c>
      <c r="C86">
        <v>1</v>
      </c>
    </row>
    <row r="87" spans="2:4" ht="12.75">
      <c r="B87">
        <v>4644</v>
      </c>
      <c r="C87">
        <v>4215</v>
      </c>
      <c r="D87">
        <v>3672</v>
      </c>
    </row>
    <row r="88" spans="2:3" ht="12.75">
      <c r="B88">
        <v>1034</v>
      </c>
      <c r="C88">
        <v>890</v>
      </c>
    </row>
    <row r="89" spans="2:5" ht="12.75">
      <c r="B89">
        <v>20</v>
      </c>
      <c r="C89">
        <v>20</v>
      </c>
      <c r="D89">
        <v>20</v>
      </c>
      <c r="E89">
        <v>20</v>
      </c>
    </row>
    <row r="90" spans="2:3" ht="12.75">
      <c r="B90">
        <v>4748</v>
      </c>
      <c r="C90">
        <v>4273</v>
      </c>
    </row>
    <row r="91" spans="2:7" ht="12.75">
      <c r="B91">
        <v>41</v>
      </c>
      <c r="C91">
        <v>37</v>
      </c>
      <c r="D91">
        <v>29</v>
      </c>
      <c r="E91">
        <v>28</v>
      </c>
      <c r="F91">
        <v>27</v>
      </c>
      <c r="G91">
        <v>24</v>
      </c>
    </row>
    <row r="94" spans="2:4" ht="12.75">
      <c r="B94">
        <v>958</v>
      </c>
      <c r="C94">
        <v>831</v>
      </c>
      <c r="D94">
        <v>712</v>
      </c>
    </row>
    <row r="95" ht="12.75">
      <c r="B95">
        <v>9</v>
      </c>
    </row>
    <row r="100" spans="2:10" ht="12.75">
      <c r="B100">
        <v>98</v>
      </c>
      <c r="C100">
        <v>73</v>
      </c>
      <c r="D100">
        <v>53</v>
      </c>
      <c r="E100">
        <v>45</v>
      </c>
      <c r="F100">
        <v>50</v>
      </c>
      <c r="G100">
        <v>60</v>
      </c>
      <c r="H100">
        <v>56</v>
      </c>
      <c r="I100">
        <v>94</v>
      </c>
      <c r="J100">
        <v>59</v>
      </c>
    </row>
    <row r="104" spans="2:3" ht="12.75">
      <c r="B104">
        <v>325</v>
      </c>
      <c r="C104">
        <v>303</v>
      </c>
    </row>
    <row r="106" spans="2:3" ht="12.75">
      <c r="B106">
        <v>134</v>
      </c>
      <c r="C106">
        <v>131</v>
      </c>
    </row>
    <row r="107" spans="2:4" ht="12.75">
      <c r="B107">
        <v>323</v>
      </c>
      <c r="C107">
        <v>262</v>
      </c>
      <c r="D107">
        <v>203</v>
      </c>
    </row>
    <row r="109" spans="2:9" ht="12.75">
      <c r="B109">
        <v>24</v>
      </c>
      <c r="C109">
        <v>82</v>
      </c>
      <c r="D109">
        <v>72</v>
      </c>
      <c r="E109">
        <v>65</v>
      </c>
      <c r="F109">
        <v>515</v>
      </c>
      <c r="G109">
        <v>438</v>
      </c>
      <c r="H109">
        <v>1691</v>
      </c>
      <c r="I109">
        <v>1259</v>
      </c>
    </row>
    <row r="114" spans="2:8" ht="12.75">
      <c r="B114">
        <v>387</v>
      </c>
      <c r="C114">
        <v>338</v>
      </c>
      <c r="D114">
        <v>261</v>
      </c>
      <c r="E114">
        <v>348</v>
      </c>
      <c r="F114">
        <v>279</v>
      </c>
      <c r="G114">
        <v>235</v>
      </c>
      <c r="H114">
        <v>186</v>
      </c>
    </row>
  </sheetData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10"/>
  </sheetPr>
  <dimension ref="B1:L118"/>
  <sheetViews>
    <sheetView zoomScalePageLayoutView="0" workbookViewId="0" topLeftCell="A1">
      <selection activeCell="B1" sqref="B1:L118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10" ht="12.75">
      <c r="B2">
        <v>121</v>
      </c>
      <c r="C2">
        <v>107</v>
      </c>
      <c r="D2">
        <v>101</v>
      </c>
      <c r="E2">
        <v>93</v>
      </c>
      <c r="F2">
        <v>81</v>
      </c>
      <c r="G2">
        <v>66</v>
      </c>
      <c r="H2">
        <v>51</v>
      </c>
      <c r="I2">
        <v>38</v>
      </c>
      <c r="J2">
        <v>24</v>
      </c>
    </row>
    <row r="3" spans="2:6" ht="12.75">
      <c r="B3">
        <v>30</v>
      </c>
      <c r="C3">
        <v>28</v>
      </c>
      <c r="D3">
        <v>23</v>
      </c>
      <c r="E3">
        <v>21</v>
      </c>
      <c r="F3">
        <v>17</v>
      </c>
    </row>
    <row r="4" spans="2:10" ht="12.75">
      <c r="B4">
        <v>332</v>
      </c>
      <c r="C4">
        <v>301</v>
      </c>
      <c r="D4">
        <v>282</v>
      </c>
      <c r="E4">
        <v>256</v>
      </c>
      <c r="F4">
        <v>230</v>
      </c>
      <c r="G4">
        <v>192</v>
      </c>
      <c r="H4">
        <v>142</v>
      </c>
      <c r="I4">
        <v>99</v>
      </c>
      <c r="J4">
        <v>67</v>
      </c>
    </row>
    <row r="5" spans="2:11" ht="12.75">
      <c r="B5">
        <v>191</v>
      </c>
      <c r="C5">
        <v>179</v>
      </c>
      <c r="D5">
        <v>165</v>
      </c>
      <c r="E5">
        <v>152</v>
      </c>
      <c r="F5">
        <v>129</v>
      </c>
      <c r="G5">
        <v>108</v>
      </c>
      <c r="H5">
        <v>86</v>
      </c>
      <c r="I5">
        <v>66</v>
      </c>
      <c r="J5">
        <v>50</v>
      </c>
      <c r="K5">
        <v>32</v>
      </c>
    </row>
    <row r="7" spans="2:6" ht="12.75">
      <c r="B7">
        <v>275</v>
      </c>
      <c r="C7">
        <v>255</v>
      </c>
      <c r="D7">
        <v>231</v>
      </c>
      <c r="E7">
        <v>206</v>
      </c>
      <c r="F7">
        <v>184</v>
      </c>
    </row>
    <row r="8" spans="2:9" ht="12.75">
      <c r="B8">
        <v>222</v>
      </c>
      <c r="C8">
        <v>209</v>
      </c>
      <c r="D8">
        <v>197</v>
      </c>
      <c r="E8">
        <v>178</v>
      </c>
      <c r="F8">
        <v>152</v>
      </c>
      <c r="G8">
        <v>130</v>
      </c>
      <c r="H8">
        <v>103</v>
      </c>
      <c r="I8">
        <v>57</v>
      </c>
    </row>
    <row r="10" spans="2:8" ht="12.75">
      <c r="B10">
        <v>101</v>
      </c>
      <c r="C10">
        <v>96</v>
      </c>
      <c r="D10">
        <v>91</v>
      </c>
      <c r="E10">
        <v>78</v>
      </c>
      <c r="F10">
        <v>67</v>
      </c>
      <c r="G10">
        <v>55</v>
      </c>
      <c r="H10">
        <v>44</v>
      </c>
    </row>
    <row r="11" spans="2:3" ht="12.75">
      <c r="B11">
        <v>542</v>
      </c>
      <c r="C11">
        <v>513</v>
      </c>
    </row>
    <row r="12" spans="2:6" ht="12.75">
      <c r="B12">
        <v>465</v>
      </c>
      <c r="C12">
        <v>443</v>
      </c>
      <c r="D12">
        <v>405</v>
      </c>
      <c r="E12">
        <v>380</v>
      </c>
      <c r="F12">
        <v>336</v>
      </c>
    </row>
    <row r="13" spans="2:4" ht="12.75">
      <c r="B13">
        <v>738</v>
      </c>
      <c r="C13">
        <v>685</v>
      </c>
      <c r="D13">
        <v>620</v>
      </c>
    </row>
    <row r="14" spans="2:8" ht="12.75">
      <c r="B14">
        <v>146</v>
      </c>
      <c r="C14">
        <v>137</v>
      </c>
      <c r="D14">
        <v>127</v>
      </c>
      <c r="E14">
        <v>120</v>
      </c>
      <c r="F14">
        <v>103</v>
      </c>
      <c r="G14">
        <v>95</v>
      </c>
      <c r="H14">
        <v>80</v>
      </c>
    </row>
    <row r="17" spans="2:11" ht="12.75">
      <c r="B17">
        <v>820</v>
      </c>
      <c r="C17">
        <v>763</v>
      </c>
      <c r="D17">
        <v>710</v>
      </c>
      <c r="E17">
        <v>655</v>
      </c>
      <c r="F17">
        <v>591</v>
      </c>
      <c r="G17">
        <v>507</v>
      </c>
      <c r="H17">
        <v>427</v>
      </c>
      <c r="I17">
        <v>310</v>
      </c>
      <c r="J17">
        <v>200</v>
      </c>
      <c r="K17">
        <v>79</v>
      </c>
    </row>
    <row r="18" spans="2:10" ht="12.75">
      <c r="B18">
        <v>1382</v>
      </c>
      <c r="C18">
        <v>1288</v>
      </c>
      <c r="D18">
        <v>1189</v>
      </c>
      <c r="E18">
        <v>1097</v>
      </c>
      <c r="F18">
        <v>989</v>
      </c>
      <c r="G18">
        <v>858</v>
      </c>
      <c r="H18">
        <v>714</v>
      </c>
      <c r="I18">
        <v>542</v>
      </c>
      <c r="J18">
        <v>372</v>
      </c>
    </row>
    <row r="20" spans="2:10" ht="12.75">
      <c r="B20">
        <v>251</v>
      </c>
      <c r="C20">
        <v>239</v>
      </c>
      <c r="D20">
        <v>222</v>
      </c>
      <c r="E20">
        <v>209</v>
      </c>
      <c r="F20">
        <v>183</v>
      </c>
      <c r="G20">
        <v>148</v>
      </c>
      <c r="H20">
        <v>125</v>
      </c>
      <c r="I20">
        <v>78</v>
      </c>
      <c r="J20">
        <v>64</v>
      </c>
    </row>
    <row r="23" spans="2:9" ht="12.75">
      <c r="B23">
        <v>61</v>
      </c>
      <c r="C23">
        <v>58</v>
      </c>
      <c r="D23">
        <v>56</v>
      </c>
      <c r="E23">
        <v>46</v>
      </c>
      <c r="F23">
        <v>40</v>
      </c>
      <c r="G23">
        <v>37</v>
      </c>
      <c r="H23">
        <v>36</v>
      </c>
      <c r="I23">
        <v>24</v>
      </c>
    </row>
    <row r="24" spans="2:10" ht="12.75">
      <c r="B24">
        <v>342</v>
      </c>
      <c r="C24">
        <v>320</v>
      </c>
      <c r="D24">
        <v>304</v>
      </c>
      <c r="E24">
        <v>276</v>
      </c>
      <c r="F24">
        <v>253</v>
      </c>
      <c r="G24">
        <v>217</v>
      </c>
      <c r="H24">
        <v>187</v>
      </c>
      <c r="I24">
        <v>154</v>
      </c>
      <c r="J24">
        <v>98</v>
      </c>
    </row>
    <row r="25" spans="2:4" ht="12.75">
      <c r="B25">
        <v>426</v>
      </c>
      <c r="C25">
        <v>395</v>
      </c>
      <c r="D25">
        <v>374</v>
      </c>
    </row>
    <row r="26" spans="2:6" ht="12.75">
      <c r="B26">
        <v>192</v>
      </c>
      <c r="C26">
        <v>181</v>
      </c>
      <c r="D26">
        <v>172</v>
      </c>
      <c r="E26">
        <v>156</v>
      </c>
      <c r="F26">
        <v>144</v>
      </c>
    </row>
    <row r="30" spans="2:7" ht="12.75">
      <c r="B30">
        <v>549</v>
      </c>
      <c r="C30">
        <v>507</v>
      </c>
      <c r="D30">
        <v>452</v>
      </c>
      <c r="E30">
        <v>396</v>
      </c>
      <c r="F30">
        <v>352</v>
      </c>
      <c r="G30">
        <v>293</v>
      </c>
    </row>
    <row r="34" spans="2:7" ht="12.75">
      <c r="B34">
        <v>251</v>
      </c>
      <c r="C34">
        <v>230</v>
      </c>
      <c r="D34">
        <v>206</v>
      </c>
      <c r="E34">
        <v>177</v>
      </c>
      <c r="F34">
        <v>155</v>
      </c>
      <c r="G34">
        <v>130</v>
      </c>
    </row>
    <row r="35" spans="2:10" ht="12.75">
      <c r="B35">
        <v>231</v>
      </c>
      <c r="C35">
        <v>211</v>
      </c>
      <c r="D35">
        <v>189</v>
      </c>
      <c r="E35">
        <v>162</v>
      </c>
      <c r="F35">
        <v>143</v>
      </c>
      <c r="G35">
        <v>121</v>
      </c>
      <c r="H35">
        <v>114</v>
      </c>
      <c r="I35">
        <v>97</v>
      </c>
      <c r="J35">
        <v>36</v>
      </c>
    </row>
    <row r="48" spans="2:10" ht="12.75">
      <c r="B48">
        <v>283</v>
      </c>
      <c r="C48">
        <v>263</v>
      </c>
      <c r="D48">
        <v>245</v>
      </c>
      <c r="E48">
        <v>228</v>
      </c>
      <c r="F48">
        <v>195</v>
      </c>
      <c r="G48">
        <v>162</v>
      </c>
      <c r="H48">
        <v>126</v>
      </c>
      <c r="I48">
        <v>101</v>
      </c>
      <c r="J48">
        <v>81</v>
      </c>
    </row>
    <row r="49" spans="2:10" ht="12.75">
      <c r="B49">
        <v>3376</v>
      </c>
      <c r="C49">
        <v>3058</v>
      </c>
      <c r="D49">
        <v>2746</v>
      </c>
      <c r="E49">
        <v>2421</v>
      </c>
      <c r="F49">
        <v>2091</v>
      </c>
      <c r="G49">
        <v>1764</v>
      </c>
      <c r="H49">
        <v>1401</v>
      </c>
      <c r="I49">
        <v>1082</v>
      </c>
      <c r="J49">
        <v>730</v>
      </c>
    </row>
    <row r="50" spans="2:10" ht="12.75">
      <c r="B50">
        <v>373</v>
      </c>
      <c r="C50">
        <v>349</v>
      </c>
      <c r="D50">
        <v>324</v>
      </c>
      <c r="E50">
        <v>304</v>
      </c>
      <c r="F50">
        <v>265</v>
      </c>
      <c r="G50">
        <v>221</v>
      </c>
      <c r="H50">
        <v>174</v>
      </c>
      <c r="I50">
        <v>141</v>
      </c>
      <c r="J50">
        <v>116</v>
      </c>
    </row>
    <row r="51" spans="2:10" ht="12.75">
      <c r="B51">
        <v>485</v>
      </c>
      <c r="C51">
        <v>453</v>
      </c>
      <c r="D51">
        <v>420</v>
      </c>
      <c r="E51">
        <v>395</v>
      </c>
      <c r="F51">
        <v>347</v>
      </c>
      <c r="G51">
        <v>295</v>
      </c>
      <c r="H51">
        <v>238</v>
      </c>
      <c r="I51">
        <v>199</v>
      </c>
      <c r="J51">
        <v>159</v>
      </c>
    </row>
    <row r="52" spans="2:7" ht="12.75">
      <c r="B52">
        <v>573</v>
      </c>
      <c r="C52">
        <v>535</v>
      </c>
      <c r="D52">
        <v>496</v>
      </c>
      <c r="E52">
        <v>466</v>
      </c>
      <c r="F52">
        <v>411</v>
      </c>
      <c r="G52">
        <v>348</v>
      </c>
    </row>
    <row r="53" spans="2:9" ht="12.75">
      <c r="B53">
        <v>380</v>
      </c>
      <c r="C53">
        <v>355</v>
      </c>
      <c r="D53">
        <v>329</v>
      </c>
      <c r="E53">
        <v>309</v>
      </c>
      <c r="F53">
        <v>269</v>
      </c>
      <c r="G53">
        <v>224</v>
      </c>
      <c r="H53">
        <v>177</v>
      </c>
      <c r="I53">
        <v>144</v>
      </c>
    </row>
    <row r="54" spans="2:11" ht="12.75">
      <c r="B54">
        <v>462</v>
      </c>
      <c r="C54">
        <v>431</v>
      </c>
      <c r="D54">
        <v>398</v>
      </c>
      <c r="E54">
        <v>375</v>
      </c>
      <c r="F54">
        <v>329</v>
      </c>
      <c r="G54">
        <v>278</v>
      </c>
      <c r="H54">
        <v>223</v>
      </c>
      <c r="I54">
        <v>184</v>
      </c>
      <c r="J54">
        <v>146</v>
      </c>
      <c r="K54">
        <v>67</v>
      </c>
    </row>
    <row r="55" spans="2:11" ht="12.75">
      <c r="B55">
        <v>224</v>
      </c>
      <c r="C55">
        <v>204</v>
      </c>
      <c r="D55">
        <v>179</v>
      </c>
      <c r="E55">
        <v>161</v>
      </c>
      <c r="F55">
        <v>142</v>
      </c>
      <c r="G55">
        <v>110</v>
      </c>
      <c r="H55">
        <v>70</v>
      </c>
      <c r="I55">
        <v>43</v>
      </c>
      <c r="J55">
        <v>18</v>
      </c>
      <c r="K55">
        <v>7</v>
      </c>
    </row>
    <row r="59" spans="2:10" ht="12.75">
      <c r="B59">
        <v>1059</v>
      </c>
      <c r="C59">
        <v>964</v>
      </c>
      <c r="D59">
        <v>884</v>
      </c>
      <c r="E59">
        <v>805</v>
      </c>
      <c r="F59">
        <v>706</v>
      </c>
      <c r="G59">
        <v>566</v>
      </c>
      <c r="H59">
        <v>431</v>
      </c>
      <c r="I59">
        <v>320</v>
      </c>
      <c r="J59">
        <v>186</v>
      </c>
    </row>
    <row r="61" spans="2:10" ht="12.75">
      <c r="B61">
        <v>190</v>
      </c>
      <c r="C61">
        <v>174</v>
      </c>
      <c r="D61">
        <v>157</v>
      </c>
      <c r="E61">
        <v>146</v>
      </c>
      <c r="F61">
        <v>128</v>
      </c>
      <c r="G61">
        <v>105</v>
      </c>
      <c r="H61">
        <v>85</v>
      </c>
      <c r="I61">
        <v>61</v>
      </c>
      <c r="J61">
        <v>36</v>
      </c>
    </row>
    <row r="62" spans="2:10" ht="12.75">
      <c r="B62">
        <v>6</v>
      </c>
      <c r="C62">
        <v>4</v>
      </c>
      <c r="D62">
        <v>4</v>
      </c>
      <c r="E62">
        <v>3</v>
      </c>
      <c r="F62">
        <v>3</v>
      </c>
      <c r="G62">
        <v>2</v>
      </c>
      <c r="H62">
        <v>1</v>
      </c>
      <c r="I62">
        <v>1</v>
      </c>
      <c r="J62">
        <v>1</v>
      </c>
    </row>
    <row r="63" spans="2:10" ht="12.75">
      <c r="B63">
        <v>55</v>
      </c>
      <c r="C63">
        <v>51</v>
      </c>
      <c r="D63">
        <v>46</v>
      </c>
      <c r="E63">
        <v>37</v>
      </c>
      <c r="F63">
        <v>32</v>
      </c>
      <c r="G63">
        <v>27</v>
      </c>
      <c r="H63">
        <v>14</v>
      </c>
      <c r="I63">
        <v>6</v>
      </c>
      <c r="J63">
        <v>5</v>
      </c>
    </row>
    <row r="64" spans="2:8" ht="12.75">
      <c r="B64">
        <v>163</v>
      </c>
      <c r="C64">
        <v>157</v>
      </c>
      <c r="D64">
        <v>143</v>
      </c>
      <c r="E64">
        <v>133</v>
      </c>
      <c r="F64">
        <v>120</v>
      </c>
      <c r="G64">
        <v>108</v>
      </c>
      <c r="H64">
        <v>81</v>
      </c>
    </row>
    <row r="65" spans="2:10" ht="12.75">
      <c r="B65">
        <v>77</v>
      </c>
      <c r="C65">
        <v>71</v>
      </c>
      <c r="D65">
        <v>68</v>
      </c>
      <c r="E65">
        <v>58</v>
      </c>
      <c r="F65">
        <v>51</v>
      </c>
      <c r="G65">
        <v>47</v>
      </c>
      <c r="H65">
        <v>43</v>
      </c>
      <c r="I65">
        <v>33</v>
      </c>
      <c r="J65">
        <v>19</v>
      </c>
    </row>
    <row r="66" spans="2:11" ht="12.75">
      <c r="B66">
        <v>1000</v>
      </c>
      <c r="C66">
        <v>919</v>
      </c>
      <c r="D66">
        <v>821</v>
      </c>
      <c r="E66">
        <v>713</v>
      </c>
      <c r="F66">
        <v>599</v>
      </c>
      <c r="G66">
        <v>496</v>
      </c>
      <c r="H66">
        <v>406</v>
      </c>
      <c r="I66">
        <v>309</v>
      </c>
      <c r="J66">
        <v>202</v>
      </c>
      <c r="K66">
        <v>85</v>
      </c>
    </row>
    <row r="67" spans="2:10" ht="12.75">
      <c r="B67">
        <v>66</v>
      </c>
      <c r="C67">
        <v>64</v>
      </c>
      <c r="D67">
        <v>58</v>
      </c>
      <c r="E67">
        <v>54</v>
      </c>
      <c r="F67">
        <v>45</v>
      </c>
      <c r="G67">
        <v>31</v>
      </c>
      <c r="H67">
        <v>26</v>
      </c>
      <c r="I67">
        <v>14</v>
      </c>
      <c r="J67">
        <v>9</v>
      </c>
    </row>
    <row r="68" spans="2:10" ht="12.75">
      <c r="B68">
        <v>416</v>
      </c>
      <c r="C68">
        <v>398</v>
      </c>
      <c r="D68">
        <v>368</v>
      </c>
      <c r="E68">
        <v>344</v>
      </c>
      <c r="F68">
        <v>297</v>
      </c>
      <c r="G68">
        <v>244</v>
      </c>
      <c r="H68">
        <v>217</v>
      </c>
      <c r="I68">
        <v>157</v>
      </c>
      <c r="J68">
        <v>93</v>
      </c>
    </row>
    <row r="69" spans="2:8" ht="12.75">
      <c r="B69">
        <v>394</v>
      </c>
      <c r="C69">
        <v>377</v>
      </c>
      <c r="D69">
        <v>347</v>
      </c>
      <c r="E69">
        <v>323</v>
      </c>
      <c r="F69">
        <v>278</v>
      </c>
      <c r="G69">
        <v>226</v>
      </c>
      <c r="H69">
        <v>202</v>
      </c>
    </row>
    <row r="70" spans="2:9" ht="12.75">
      <c r="B70">
        <v>161</v>
      </c>
      <c r="C70">
        <v>157</v>
      </c>
      <c r="D70">
        <v>139</v>
      </c>
      <c r="E70">
        <v>129</v>
      </c>
      <c r="F70">
        <v>107</v>
      </c>
      <c r="G70">
        <v>79</v>
      </c>
      <c r="H70">
        <v>68</v>
      </c>
      <c r="I70">
        <v>48</v>
      </c>
    </row>
    <row r="71" spans="2:10" ht="12.75">
      <c r="B71">
        <v>940</v>
      </c>
      <c r="C71">
        <v>888</v>
      </c>
      <c r="D71">
        <v>827</v>
      </c>
      <c r="E71">
        <v>765</v>
      </c>
      <c r="F71">
        <v>674</v>
      </c>
      <c r="G71">
        <v>572</v>
      </c>
      <c r="H71">
        <v>499</v>
      </c>
      <c r="I71">
        <v>371</v>
      </c>
      <c r="J71">
        <v>232</v>
      </c>
    </row>
    <row r="72" spans="2:9" ht="12.75">
      <c r="B72">
        <v>104</v>
      </c>
      <c r="C72">
        <v>101</v>
      </c>
      <c r="D72">
        <v>93</v>
      </c>
      <c r="E72">
        <v>88</v>
      </c>
      <c r="F72">
        <v>71</v>
      </c>
      <c r="G72">
        <v>51</v>
      </c>
      <c r="H72">
        <v>43</v>
      </c>
      <c r="I72">
        <v>27</v>
      </c>
    </row>
    <row r="73" spans="2:9" ht="12.75">
      <c r="B73">
        <v>103</v>
      </c>
      <c r="C73">
        <v>88</v>
      </c>
      <c r="D73">
        <v>83</v>
      </c>
      <c r="E73">
        <v>73</v>
      </c>
      <c r="F73">
        <v>62</v>
      </c>
      <c r="G73">
        <v>48</v>
      </c>
      <c r="H73">
        <v>37</v>
      </c>
      <c r="I73">
        <v>29</v>
      </c>
    </row>
    <row r="74" spans="2:11" ht="12.75">
      <c r="B74">
        <v>3190</v>
      </c>
      <c r="C74">
        <v>2892</v>
      </c>
      <c r="D74">
        <v>2609</v>
      </c>
      <c r="E74">
        <v>2336</v>
      </c>
      <c r="F74">
        <v>2052</v>
      </c>
      <c r="G74">
        <v>1741</v>
      </c>
      <c r="H74">
        <v>1418</v>
      </c>
      <c r="I74">
        <v>1065</v>
      </c>
      <c r="J74">
        <v>742</v>
      </c>
      <c r="K74">
        <v>379</v>
      </c>
    </row>
    <row r="75" spans="2:9" ht="12.75">
      <c r="B75">
        <v>440</v>
      </c>
      <c r="C75">
        <v>387</v>
      </c>
      <c r="D75">
        <v>341</v>
      </c>
      <c r="E75">
        <v>279</v>
      </c>
      <c r="F75">
        <v>231</v>
      </c>
      <c r="G75">
        <v>194</v>
      </c>
      <c r="H75">
        <v>152</v>
      </c>
      <c r="I75">
        <v>122</v>
      </c>
    </row>
    <row r="76" spans="2:9" ht="12.75">
      <c r="B76">
        <v>4399</v>
      </c>
      <c r="C76">
        <v>4014</v>
      </c>
      <c r="D76">
        <v>3636</v>
      </c>
      <c r="E76">
        <v>3241</v>
      </c>
      <c r="F76">
        <v>2807</v>
      </c>
      <c r="G76">
        <v>2348</v>
      </c>
      <c r="H76">
        <v>1898</v>
      </c>
      <c r="I76">
        <v>1427</v>
      </c>
    </row>
    <row r="78" spans="2:10" ht="12.75">
      <c r="B78">
        <v>116</v>
      </c>
      <c r="C78">
        <v>109</v>
      </c>
      <c r="D78">
        <v>105</v>
      </c>
      <c r="E78">
        <v>100</v>
      </c>
      <c r="F78">
        <v>89</v>
      </c>
      <c r="G78">
        <v>87</v>
      </c>
      <c r="H78">
        <v>87</v>
      </c>
      <c r="I78">
        <v>73</v>
      </c>
      <c r="J78">
        <v>52</v>
      </c>
    </row>
    <row r="79" spans="2:11" ht="12.75">
      <c r="B79">
        <v>1933</v>
      </c>
      <c r="C79">
        <v>1773</v>
      </c>
      <c r="D79">
        <v>1591</v>
      </c>
      <c r="E79">
        <v>1446</v>
      </c>
      <c r="F79">
        <v>1266</v>
      </c>
      <c r="G79">
        <v>1084</v>
      </c>
      <c r="H79">
        <v>890</v>
      </c>
      <c r="I79">
        <v>672</v>
      </c>
      <c r="J79">
        <v>457</v>
      </c>
      <c r="K79">
        <v>246</v>
      </c>
    </row>
    <row r="80" spans="2:5" ht="12.75">
      <c r="B80">
        <v>2157</v>
      </c>
      <c r="C80">
        <v>1966</v>
      </c>
      <c r="D80">
        <v>1762</v>
      </c>
      <c r="E80">
        <v>1590</v>
      </c>
    </row>
    <row r="81" spans="2:11" ht="12.75">
      <c r="B81">
        <v>1992</v>
      </c>
      <c r="C81">
        <v>1826</v>
      </c>
      <c r="D81">
        <v>1639</v>
      </c>
      <c r="E81">
        <v>1482</v>
      </c>
      <c r="F81">
        <v>1296</v>
      </c>
      <c r="G81">
        <v>1108</v>
      </c>
      <c r="H81">
        <v>912</v>
      </c>
      <c r="I81">
        <v>689</v>
      </c>
      <c r="J81">
        <v>470</v>
      </c>
      <c r="K81">
        <v>255</v>
      </c>
    </row>
    <row r="82" spans="2:11" ht="12.75">
      <c r="B82">
        <v>451</v>
      </c>
      <c r="C82">
        <v>419</v>
      </c>
      <c r="D82">
        <v>362</v>
      </c>
      <c r="E82">
        <v>317</v>
      </c>
      <c r="F82">
        <v>270</v>
      </c>
      <c r="G82">
        <v>204</v>
      </c>
      <c r="H82">
        <v>143</v>
      </c>
      <c r="I82">
        <v>85</v>
      </c>
      <c r="J82">
        <v>41</v>
      </c>
      <c r="K82">
        <v>20</v>
      </c>
    </row>
    <row r="84" spans="2:11" ht="12.75">
      <c r="B84">
        <v>292</v>
      </c>
      <c r="C84">
        <v>277</v>
      </c>
      <c r="D84">
        <v>260</v>
      </c>
      <c r="E84">
        <v>237</v>
      </c>
      <c r="F84">
        <v>217</v>
      </c>
      <c r="G84">
        <v>188</v>
      </c>
      <c r="H84">
        <v>175</v>
      </c>
      <c r="I84">
        <v>159</v>
      </c>
      <c r="J84">
        <v>133</v>
      </c>
      <c r="K84">
        <v>108</v>
      </c>
    </row>
    <row r="85" spans="2:8" ht="12.75">
      <c r="B85">
        <v>2</v>
      </c>
      <c r="C85">
        <v>2</v>
      </c>
      <c r="D85">
        <v>2</v>
      </c>
      <c r="E85">
        <v>2</v>
      </c>
      <c r="F85">
        <v>2</v>
      </c>
      <c r="G85">
        <v>2</v>
      </c>
      <c r="H85">
        <v>1</v>
      </c>
    </row>
    <row r="86" spans="2:10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</row>
    <row r="87" spans="2:9" ht="12.75">
      <c r="B87">
        <v>4644</v>
      </c>
      <c r="C87">
        <v>4214</v>
      </c>
      <c r="D87">
        <v>3781</v>
      </c>
      <c r="E87">
        <v>3359</v>
      </c>
      <c r="F87">
        <v>2924</v>
      </c>
      <c r="G87">
        <v>2453</v>
      </c>
      <c r="H87">
        <v>1978</v>
      </c>
      <c r="I87">
        <v>1474</v>
      </c>
    </row>
    <row r="88" spans="2:10" ht="12.75">
      <c r="B88">
        <v>1034</v>
      </c>
      <c r="C88">
        <v>949</v>
      </c>
      <c r="D88">
        <v>875</v>
      </c>
      <c r="E88">
        <v>794</v>
      </c>
      <c r="F88">
        <v>714</v>
      </c>
      <c r="G88">
        <v>616</v>
      </c>
      <c r="H88">
        <v>447</v>
      </c>
      <c r="I88">
        <v>328</v>
      </c>
      <c r="J88">
        <v>213</v>
      </c>
    </row>
    <row r="89" spans="2:8" ht="12.75">
      <c r="B89">
        <v>20</v>
      </c>
      <c r="C89">
        <v>16</v>
      </c>
      <c r="D89">
        <v>14</v>
      </c>
      <c r="E89">
        <v>11</v>
      </c>
      <c r="F89">
        <v>9</v>
      </c>
      <c r="G89">
        <v>6</v>
      </c>
      <c r="H89">
        <v>4</v>
      </c>
    </row>
    <row r="90" spans="2:10" ht="12.75">
      <c r="B90">
        <v>4748</v>
      </c>
      <c r="C90">
        <v>4282</v>
      </c>
      <c r="D90">
        <v>3809</v>
      </c>
      <c r="E90">
        <v>3330</v>
      </c>
      <c r="F90">
        <v>2857</v>
      </c>
      <c r="G90">
        <v>2373</v>
      </c>
      <c r="H90">
        <v>1899</v>
      </c>
      <c r="I90">
        <v>1433</v>
      </c>
      <c r="J90">
        <v>955</v>
      </c>
    </row>
    <row r="91" spans="2:7" ht="12.75">
      <c r="B91">
        <v>41</v>
      </c>
      <c r="C91">
        <v>37</v>
      </c>
      <c r="D91">
        <v>35</v>
      </c>
      <c r="E91">
        <v>29</v>
      </c>
      <c r="F91">
        <v>25</v>
      </c>
      <c r="G91">
        <v>18</v>
      </c>
    </row>
    <row r="92" spans="2:9" ht="12.75">
      <c r="B92">
        <v>63</v>
      </c>
      <c r="C92">
        <v>57</v>
      </c>
      <c r="D92">
        <v>54</v>
      </c>
      <c r="E92">
        <v>48</v>
      </c>
      <c r="F92">
        <v>41</v>
      </c>
      <c r="G92">
        <v>34</v>
      </c>
      <c r="H92">
        <v>28</v>
      </c>
      <c r="I92">
        <v>26</v>
      </c>
    </row>
    <row r="94" spans="2:9" ht="12.75">
      <c r="B94">
        <v>958</v>
      </c>
      <c r="C94">
        <v>880</v>
      </c>
      <c r="D94">
        <v>813</v>
      </c>
      <c r="E94">
        <v>733</v>
      </c>
      <c r="F94">
        <v>654</v>
      </c>
      <c r="G94">
        <v>556</v>
      </c>
      <c r="H94">
        <v>466</v>
      </c>
      <c r="I94">
        <v>355</v>
      </c>
    </row>
    <row r="95" spans="2:11" ht="12.75">
      <c r="B95">
        <v>9</v>
      </c>
      <c r="C95">
        <v>9</v>
      </c>
      <c r="D95">
        <v>9</v>
      </c>
      <c r="E95">
        <v>9</v>
      </c>
      <c r="F95">
        <v>9</v>
      </c>
      <c r="G95">
        <v>9</v>
      </c>
      <c r="H95">
        <v>9</v>
      </c>
      <c r="I95">
        <v>7</v>
      </c>
      <c r="J95">
        <v>3</v>
      </c>
      <c r="K95">
        <v>1</v>
      </c>
    </row>
    <row r="100" spans="2:8" ht="12.75">
      <c r="B100">
        <v>98</v>
      </c>
      <c r="C100">
        <v>89</v>
      </c>
      <c r="D100">
        <v>85</v>
      </c>
      <c r="E100">
        <v>78</v>
      </c>
      <c r="F100">
        <v>67</v>
      </c>
      <c r="G100">
        <v>65</v>
      </c>
      <c r="H100">
        <v>64</v>
      </c>
    </row>
    <row r="101" spans="2:3" ht="12.75">
      <c r="B101">
        <v>539</v>
      </c>
      <c r="C101">
        <v>504</v>
      </c>
    </row>
    <row r="102" spans="2:5" ht="12.75">
      <c r="B102">
        <v>226</v>
      </c>
      <c r="C102">
        <v>216</v>
      </c>
      <c r="D102">
        <v>206</v>
      </c>
      <c r="E102">
        <v>189</v>
      </c>
    </row>
    <row r="103" spans="2:7" ht="12.75">
      <c r="B103">
        <v>159</v>
      </c>
      <c r="C103">
        <v>150</v>
      </c>
      <c r="D103">
        <v>143</v>
      </c>
      <c r="E103">
        <v>131</v>
      </c>
      <c r="F103">
        <v>117</v>
      </c>
      <c r="G103">
        <v>113</v>
      </c>
    </row>
    <row r="105" spans="2:10" ht="12.75">
      <c r="B105">
        <v>325</v>
      </c>
      <c r="C105">
        <v>300</v>
      </c>
      <c r="D105">
        <v>263</v>
      </c>
      <c r="E105">
        <v>219</v>
      </c>
      <c r="F105">
        <v>184</v>
      </c>
      <c r="G105">
        <v>164</v>
      </c>
      <c r="H105">
        <v>125</v>
      </c>
      <c r="I105">
        <v>81</v>
      </c>
      <c r="J105">
        <v>51</v>
      </c>
    </row>
    <row r="106" spans="2:10" ht="12.75">
      <c r="B106">
        <v>134</v>
      </c>
      <c r="C106">
        <v>124</v>
      </c>
      <c r="D106">
        <v>114</v>
      </c>
      <c r="E106">
        <v>104</v>
      </c>
      <c r="F106">
        <v>93</v>
      </c>
      <c r="G106">
        <v>74</v>
      </c>
      <c r="H106">
        <v>65</v>
      </c>
      <c r="I106">
        <v>52</v>
      </c>
      <c r="J106">
        <v>28</v>
      </c>
    </row>
    <row r="108" spans="2:9" ht="12.75">
      <c r="B108">
        <v>323</v>
      </c>
      <c r="C108">
        <v>309</v>
      </c>
      <c r="D108">
        <v>297</v>
      </c>
      <c r="E108">
        <v>268</v>
      </c>
      <c r="F108">
        <v>248</v>
      </c>
      <c r="G108">
        <v>214</v>
      </c>
      <c r="H108">
        <v>195</v>
      </c>
      <c r="I108">
        <v>155</v>
      </c>
    </row>
    <row r="109" spans="2:8" ht="12.75">
      <c r="B109">
        <v>86</v>
      </c>
      <c r="C109">
        <v>79</v>
      </c>
      <c r="D109">
        <v>63</v>
      </c>
      <c r="E109">
        <v>51</v>
      </c>
      <c r="F109">
        <v>45</v>
      </c>
      <c r="G109">
        <v>35</v>
      </c>
      <c r="H109">
        <v>29</v>
      </c>
    </row>
    <row r="110" spans="2:11" ht="12.75">
      <c r="B110">
        <v>24</v>
      </c>
      <c r="C110">
        <v>21</v>
      </c>
      <c r="D110">
        <v>16</v>
      </c>
      <c r="E110">
        <v>13</v>
      </c>
      <c r="F110">
        <v>10</v>
      </c>
      <c r="G110">
        <v>10</v>
      </c>
      <c r="H110">
        <v>9</v>
      </c>
      <c r="I110">
        <v>8</v>
      </c>
      <c r="J110">
        <v>7</v>
      </c>
      <c r="K110">
        <v>2</v>
      </c>
    </row>
    <row r="112" ht="12.75">
      <c r="B112">
        <v>4564</v>
      </c>
    </row>
    <row r="113" spans="2:6" ht="12.75">
      <c r="B113">
        <v>880</v>
      </c>
      <c r="C113">
        <v>794</v>
      </c>
      <c r="D113">
        <v>710</v>
      </c>
      <c r="E113">
        <v>638</v>
      </c>
      <c r="F113">
        <v>558</v>
      </c>
    </row>
    <row r="114" spans="2:9" ht="12.75">
      <c r="B114">
        <v>387</v>
      </c>
      <c r="C114">
        <v>357</v>
      </c>
      <c r="D114">
        <v>331</v>
      </c>
      <c r="E114">
        <v>295</v>
      </c>
      <c r="F114">
        <v>260</v>
      </c>
      <c r="G114">
        <v>231</v>
      </c>
      <c r="H114">
        <v>203</v>
      </c>
      <c r="I114">
        <v>162</v>
      </c>
    </row>
    <row r="116" spans="2:5" ht="12.75">
      <c r="B116">
        <v>645</v>
      </c>
      <c r="C116">
        <v>601</v>
      </c>
      <c r="D116">
        <v>564</v>
      </c>
      <c r="E116">
        <v>517</v>
      </c>
    </row>
    <row r="118" spans="2:8" ht="12.75">
      <c r="B118">
        <v>616</v>
      </c>
      <c r="C118">
        <v>573</v>
      </c>
      <c r="D118">
        <v>538</v>
      </c>
      <c r="E118">
        <v>492</v>
      </c>
      <c r="F118">
        <v>437</v>
      </c>
      <c r="G118">
        <v>388</v>
      </c>
      <c r="H118">
        <v>345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J38" sqref="J38"/>
    </sheetView>
  </sheetViews>
  <sheetFormatPr defaultColWidth="9.140625" defaultRowHeight="12.75"/>
  <sheetData>
    <row r="21" spans="3:13" ht="12.75">
      <c r="C21" s="7">
        <f>TopPR_Dyn_Binary_BR!$B$1</f>
        <v>0</v>
      </c>
      <c r="D21" s="7">
        <f>TopPR_Dyn_Binary_BR!$C$1</f>
        <v>0.1</v>
      </c>
      <c r="E21" s="7">
        <f>TopPR_Dyn_Binary_BR!$D$1</f>
        <v>0.2</v>
      </c>
      <c r="F21" s="7">
        <f>TopPR_Dyn_Binary_BR!$E$1</f>
        <v>0.3</v>
      </c>
      <c r="G21" s="7">
        <f>TopPR_Dyn_Binary_BR!$F$1</f>
        <v>0.4</v>
      </c>
      <c r="H21" s="7">
        <f>TopPR_Dyn_Binary_BR!$G$1</f>
        <v>0.5</v>
      </c>
      <c r="I21" s="7">
        <f>TopPR_Dyn_Binary_BR!$H$1</f>
        <v>0.6</v>
      </c>
      <c r="J21" s="7">
        <f>TopPR_Dyn_Binary_BR!$I$1</f>
        <v>0.7</v>
      </c>
      <c r="K21" s="7">
        <f>TopPR_Dyn_Binary_BR!$J$1</f>
        <v>0.8</v>
      </c>
      <c r="L21" s="7">
        <f>TopPR_Dyn_Binary_BR!$K$1</f>
        <v>0.9</v>
      </c>
      <c r="M21" s="7">
        <f>TopPR_Dyn_Binary_BR!$L$1</f>
        <v>1</v>
      </c>
    </row>
    <row r="22" spans="1:13" ht="12.75">
      <c r="A22" s="5"/>
      <c r="B22" s="3" t="s">
        <v>1</v>
      </c>
      <c r="C22">
        <f>COUNT(TopPR_Dyn_Binary_BR!$B$2:$B$114)</f>
        <v>39</v>
      </c>
      <c r="D22">
        <f>COUNT(TopPR_Dyn_Binary_BR!$C$2:$C$114)</f>
        <v>38</v>
      </c>
      <c r="E22">
        <f>COUNT(TopPR_Dyn_Binary_BR!$D$2:$D$114)</f>
        <v>36</v>
      </c>
      <c r="F22">
        <f>COUNT(TopPR_Dyn_Binary_BR!$E$2:$E$114)</f>
        <v>36</v>
      </c>
      <c r="G22">
        <f>COUNT(TopPR_Dyn_Binary_BR!$F$2:$F$114)</f>
        <v>34</v>
      </c>
      <c r="H22">
        <f>COUNT(TopPR_Dyn_Binary_BR!$G$2:$G$114)</f>
        <v>30</v>
      </c>
      <c r="I22">
        <f>COUNT(TopPR_Dyn_Binary_BR!$H$2:$H$114)</f>
        <v>27</v>
      </c>
      <c r="J22">
        <f>COUNT(TopPR_Dyn_Binary_BR!$I$2:$I$114)</f>
        <v>20</v>
      </c>
      <c r="K22">
        <f>COUNT(TopPR_Dyn_Binary_BR!$J$2:$J$114)</f>
        <v>19</v>
      </c>
      <c r="L22">
        <f>COUNT(TopPR_Dyn_Binary_BR!$K$2:$K$114)</f>
        <v>12</v>
      </c>
      <c r="M22">
        <f>COUNT(TopPR_Dyn_Binary_BR!$L$2:$L$114)</f>
        <v>0</v>
      </c>
    </row>
    <row r="23" spans="1:13" ht="12.75">
      <c r="A23" s="5">
        <f>MIN(C23:M23)</f>
        <v>0</v>
      </c>
      <c r="B23" s="3" t="s">
        <v>2</v>
      </c>
      <c r="C23">
        <f>MIN(TopPR_Dyn_Binary_BR!$B$2:$B$114)</f>
        <v>1</v>
      </c>
      <c r="D23">
        <f>MIN(TopPR_Dyn_Binary_BR!$C$2:$C$114)</f>
        <v>1</v>
      </c>
      <c r="E23">
        <f>MIN(TopPR_Dyn_Binary_BR!$D$2:$D$114)</f>
        <v>1</v>
      </c>
      <c r="F23">
        <f>MIN(TopPR_Dyn_Binary_BR!$E$2:$E$114)</f>
        <v>1</v>
      </c>
      <c r="G23">
        <f>MIN(TopPR_Dyn_Binary_BR!$F$2:$F$114)</f>
        <v>1</v>
      </c>
      <c r="H23">
        <f>MIN(TopPR_Dyn_Binary_BR!$G$2:$G$114)</f>
        <v>1</v>
      </c>
      <c r="I23">
        <f>MIN(TopPR_Dyn_Binary_BR!$H$2:$H$114)</f>
        <v>1</v>
      </c>
      <c r="J23">
        <f>MIN(TopPR_Dyn_Binary_BR!$I$2:$I$114)</f>
        <v>1</v>
      </c>
      <c r="K23">
        <f>MIN(TopPR_Dyn_Binary_BR!$J$2:$J$114)</f>
        <v>1</v>
      </c>
      <c r="L23">
        <f>MIN(TopPR_Dyn_Binary_BR!$K$2:$K$114)</f>
        <v>1</v>
      </c>
      <c r="M23">
        <f>MIN(TopPR_Dyn_Binary_BR!$L$2:$L$114)</f>
        <v>0</v>
      </c>
    </row>
    <row r="24" spans="1:13" ht="12.75">
      <c r="A24" s="5"/>
      <c r="B24" s="6">
        <v>25</v>
      </c>
      <c r="C24">
        <f>PERCENTILE(TopPR_Dyn_Binary_BR!$B$2:$B$114,$B24/100)</f>
        <v>63.5</v>
      </c>
      <c r="D24">
        <f>PERCENTILE(TopPR_Dyn_Binary_BR!$C$2:$C$114,$B24/100)</f>
        <v>57</v>
      </c>
      <c r="E24">
        <f>PERCENTILE(TopPR_Dyn_Binary_BR!$D$2:$D$114,$B24/100)</f>
        <v>70.75</v>
      </c>
      <c r="F24">
        <f>PERCENTILE(TopPR_Dyn_Binary_BR!$E$2:$E$114,$B24/100)</f>
        <v>74.75</v>
      </c>
      <c r="G24">
        <f>PERCENTILE(TopPR_Dyn_Binary_BR!$F$2:$F$114,$B24/100)</f>
        <v>69.25</v>
      </c>
      <c r="H24">
        <f>PERCENTILE(TopPR_Dyn_Binary_BR!$G$2:$G$114,$B24/100)</f>
        <v>55.75</v>
      </c>
      <c r="I24">
        <f>PERCENTILE(TopPR_Dyn_Binary_BR!$H$2:$H$114,$B24/100)</f>
        <v>49.5</v>
      </c>
      <c r="J24">
        <f>PERCENTILE(TopPR_Dyn_Binary_BR!$I$2:$I$114,$B24/100)</f>
        <v>32.75</v>
      </c>
      <c r="K24">
        <f>PERCENTILE(TopPR_Dyn_Binary_BR!$J$2:$J$114,$B24/100)</f>
        <v>22</v>
      </c>
      <c r="L24">
        <f>PERCENTILE(TopPR_Dyn_Binary_BR!$K$2:$K$114,$B24/100)</f>
        <v>13.5</v>
      </c>
      <c r="M24" t="e">
        <f>PERCENTILE(TopPR_Dyn_Binary_BR!$L$2:$L$114,$B24/100)</f>
        <v>#NUM!</v>
      </c>
    </row>
    <row r="25" spans="1:13" ht="12.75">
      <c r="A25" s="5">
        <f>A27-A23</f>
        <v>4748</v>
      </c>
      <c r="B25" s="3" t="s">
        <v>3</v>
      </c>
      <c r="C25">
        <f>MEDIAN(TopPR_Dyn_Binary_BR!$B$2:$B$114)</f>
        <v>191</v>
      </c>
      <c r="D25">
        <f>MEDIAN(TopPR_Dyn_Binary_BR!$C$2:$C$114)</f>
        <v>175</v>
      </c>
      <c r="E25">
        <f>MEDIAN(TopPR_Dyn_Binary_BR!$D$2:$D$114)</f>
        <v>170</v>
      </c>
      <c r="F25">
        <f>MEDIAN(TopPR_Dyn_Binary_BR!$E$2:$E$114)</f>
        <v>170.5</v>
      </c>
      <c r="G25">
        <f>MEDIAN(TopPR_Dyn_Binary_BR!$F$2:$F$114)</f>
        <v>144</v>
      </c>
      <c r="H25">
        <f>MEDIAN(TopPR_Dyn_Binary_BR!$G$2:$G$114)</f>
        <v>104</v>
      </c>
      <c r="I25">
        <f>MEDIAN(TopPR_Dyn_Binary_BR!$H$2:$H$114)</f>
        <v>95</v>
      </c>
      <c r="J25">
        <f>MEDIAN(TopPR_Dyn_Binary_BR!$I$2:$I$114)</f>
        <v>74</v>
      </c>
      <c r="K25">
        <f>MEDIAN(TopPR_Dyn_Binary_BR!$J$2:$J$114)</f>
        <v>64</v>
      </c>
      <c r="L25">
        <f>MEDIAN(TopPR_Dyn_Binary_BR!$K$2:$K$114)</f>
        <v>43.5</v>
      </c>
      <c r="M25" t="e">
        <f>MEDIAN(TopPR_Dyn_Binary_BR!$L$2:$L$114)</f>
        <v>#NUM!</v>
      </c>
    </row>
    <row r="26" spans="1:13" ht="12.75">
      <c r="A26" s="5"/>
      <c r="B26" s="6">
        <v>75</v>
      </c>
      <c r="C26">
        <f>PERCENTILE(TopPR_Dyn_Binary_BR!$B$2:$B$114,$B26/100)</f>
        <v>356</v>
      </c>
      <c r="D26">
        <f>PERCENTILE(TopPR_Dyn_Binary_BR!$C$2:$C$114,$B26/100)</f>
        <v>340.75</v>
      </c>
      <c r="E26">
        <f>PERCENTILE(TopPR_Dyn_Binary_BR!$D$2:$D$114,$B26/100)</f>
        <v>341.25</v>
      </c>
      <c r="F26">
        <f>PERCENTILE(TopPR_Dyn_Binary_BR!$E$2:$E$114,$B26/100)</f>
        <v>301.75</v>
      </c>
      <c r="G26">
        <f>PERCENTILE(TopPR_Dyn_Binary_BR!$F$2:$F$114,$B26/100)</f>
        <v>252</v>
      </c>
      <c r="H26">
        <f>PERCENTILE(TopPR_Dyn_Binary_BR!$G$2:$G$114,$B26/100)</f>
        <v>218.75</v>
      </c>
      <c r="I26">
        <f>PERCENTILE(TopPR_Dyn_Binary_BR!$H$2:$H$114,$B26/100)</f>
        <v>178.5</v>
      </c>
      <c r="J26">
        <f>PERCENTILE(TopPR_Dyn_Binary_BR!$I$2:$I$114,$B26/100)</f>
        <v>140.25</v>
      </c>
      <c r="K26">
        <f>PERCENTILE(TopPR_Dyn_Binary_BR!$J$2:$J$114,$B26/100)</f>
        <v>122</v>
      </c>
      <c r="L26">
        <f>PERCENTILE(TopPR_Dyn_Binary_BR!$K$2:$K$114,$B26/100)</f>
        <v>121.5</v>
      </c>
      <c r="M26" t="e">
        <f>PERCENTILE(TopPR_Dyn_Binary_BR!$L$2:$L$114,$B26/100)</f>
        <v>#NUM!</v>
      </c>
    </row>
    <row r="27" spans="1:13" ht="12.75">
      <c r="A27" s="5">
        <f>MAX(C27:M27)</f>
        <v>4748</v>
      </c>
      <c r="B27" s="3" t="s">
        <v>4</v>
      </c>
      <c r="C27">
        <f>MAX(TopPR_Dyn_Binary_BR!$B$2:$B$114)</f>
        <v>4748</v>
      </c>
      <c r="D27">
        <f>MAX(TopPR_Dyn_Binary_BR!$C$2:$C$114)</f>
        <v>4275</v>
      </c>
      <c r="E27">
        <f>MAX(TopPR_Dyn_Binary_BR!$D$2:$D$114)</f>
        <v>3796</v>
      </c>
      <c r="F27">
        <f>MAX(TopPR_Dyn_Binary_BR!$E$2:$E$114)</f>
        <v>3325</v>
      </c>
      <c r="G27">
        <f>MAX(TopPR_Dyn_Binary_BR!$F$2:$F$114)</f>
        <v>2856</v>
      </c>
      <c r="H27">
        <f>MAX(TopPR_Dyn_Binary_BR!$G$2:$G$114)</f>
        <v>2383</v>
      </c>
      <c r="I27">
        <f>MAX(TopPR_Dyn_Binary_BR!$H$2:$H$114)</f>
        <v>1913</v>
      </c>
      <c r="J27">
        <f>MAX(TopPR_Dyn_Binary_BR!$I$2:$I$114)</f>
        <v>1027</v>
      </c>
      <c r="K27">
        <f>MAX(TopPR_Dyn_Binary_BR!$J$2:$J$114)</f>
        <v>695</v>
      </c>
      <c r="L27">
        <f>MAX(TopPR_Dyn_Binary_BR!$K$2:$K$114)</f>
        <v>351</v>
      </c>
      <c r="M27">
        <f>MAX(TopPR_Dyn_Binary_BR!$L$2:$L$114)</f>
        <v>0</v>
      </c>
    </row>
    <row r="28" spans="1:13" ht="12.75">
      <c r="A28" s="5"/>
      <c r="B28" s="3" t="s">
        <v>5</v>
      </c>
      <c r="C28">
        <f>AVERAGE(TopPR_Dyn_Binary_BR!$B$2:$B$114)</f>
        <v>580.1282051282051</v>
      </c>
      <c r="D28">
        <f>AVERAGE(TopPR_Dyn_Binary_BR!$C$2:$C$114)</f>
        <v>537.6578947368421</v>
      </c>
      <c r="E28">
        <f>AVERAGE(TopPR_Dyn_Binary_BR!$D$2:$D$114)</f>
        <v>507.8333333333333</v>
      </c>
      <c r="F28">
        <f>AVERAGE(TopPR_Dyn_Binary_BR!$E$2:$E$114)</f>
        <v>454.1388888888889</v>
      </c>
      <c r="G28">
        <f>AVERAGE(TopPR_Dyn_Binary_BR!$F$2:$F$114)</f>
        <v>399.1764705882353</v>
      </c>
      <c r="H28">
        <f>AVERAGE(TopPR_Dyn_Binary_BR!$G$2:$G$114)</f>
        <v>287.3333333333333</v>
      </c>
      <c r="I28">
        <f>AVERAGE(TopPR_Dyn_Binary_BR!$H$2:$H$114)</f>
        <v>246.77777777777777</v>
      </c>
      <c r="J28">
        <f>AVERAGE(TopPR_Dyn_Binary_BR!$I$2:$I$114)</f>
        <v>142.05</v>
      </c>
      <c r="K28">
        <f>AVERAGE(TopPR_Dyn_Binary_BR!$J$2:$J$114)</f>
        <v>110.78947368421052</v>
      </c>
      <c r="L28">
        <f>AVERAGE(TopPR_Dyn_Binary_BR!$K$2:$K$114)</f>
        <v>82.58333333333333</v>
      </c>
      <c r="M28" t="e">
        <f>AVERAGE(TopPR_Dyn_Binary_BR!$L$2:$L$114)</f>
        <v>#DIV/0!</v>
      </c>
    </row>
    <row r="29" spans="1:13" ht="12.75">
      <c r="A29" s="5"/>
      <c r="B29" s="3" t="s">
        <v>6</v>
      </c>
      <c r="C29">
        <f>STDEV(TopPR_Dyn_Binary_BR!$B$2:$B$114)</f>
        <v>1138.470284370243</v>
      </c>
      <c r="D29">
        <f>STDEV(TopPR_Dyn_Binary_BR!$C$2:$C$114)</f>
        <v>1041.0799817734958</v>
      </c>
      <c r="E29">
        <f>STDEV(TopPR_Dyn_Binary_BR!$D$2:$D$114)</f>
        <v>945.9980821484637</v>
      </c>
      <c r="F29">
        <f>STDEV(TopPR_Dyn_Binary_BR!$E$2:$E$114)</f>
        <v>828.7931036936533</v>
      </c>
      <c r="G29">
        <f>STDEV(TopPR_Dyn_Binary_BR!$F$2:$F$114)</f>
        <v>735.4531676822342</v>
      </c>
      <c r="H29">
        <f>STDEV(TopPR_Dyn_Binary_BR!$G$2:$G$114)</f>
        <v>528.2202605714409</v>
      </c>
      <c r="I29">
        <f>STDEV(TopPR_Dyn_Binary_BR!$H$2:$H$114)</f>
        <v>440.155683413296</v>
      </c>
      <c r="J29">
        <f>STDEV(TopPR_Dyn_Binary_BR!$I$2:$I$114)</f>
        <v>227.9202249634034</v>
      </c>
      <c r="K29">
        <f>STDEV(TopPR_Dyn_Binary_BR!$J$2:$J$114)</f>
        <v>160.6464644793268</v>
      </c>
      <c r="L29">
        <f>STDEV(TopPR_Dyn_Binary_BR!$K$2:$K$114)</f>
        <v>103.89282793807135</v>
      </c>
      <c r="M29" t="e">
        <f>STDEV(TopPR_Dyn_Binary_BR!$L$2:$L$114)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62.5</v>
      </c>
      <c r="D32" s="5">
        <f t="shared" si="1"/>
        <v>56</v>
      </c>
      <c r="E32" s="5">
        <f t="shared" si="1"/>
        <v>69.75</v>
      </c>
      <c r="F32" s="5">
        <f t="shared" si="1"/>
        <v>73.75</v>
      </c>
      <c r="G32" s="5">
        <f t="shared" si="1"/>
        <v>68.25</v>
      </c>
      <c r="H32" s="5">
        <f t="shared" si="1"/>
        <v>54.75</v>
      </c>
      <c r="I32" s="5">
        <f t="shared" si="1"/>
        <v>48.5</v>
      </c>
      <c r="J32" s="5">
        <f t="shared" si="1"/>
        <v>31.75</v>
      </c>
      <c r="K32" s="5">
        <f t="shared" si="1"/>
        <v>21</v>
      </c>
      <c r="L32" s="5">
        <f t="shared" si="1"/>
        <v>12.5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127.5</v>
      </c>
      <c r="D33" s="5">
        <f t="shared" si="2"/>
        <v>118</v>
      </c>
      <c r="E33" s="5">
        <f t="shared" si="2"/>
        <v>99.25</v>
      </c>
      <c r="F33" s="5">
        <f t="shared" si="2"/>
        <v>95.75</v>
      </c>
      <c r="G33" s="5">
        <f t="shared" si="2"/>
        <v>74.75</v>
      </c>
      <c r="H33" s="5">
        <f t="shared" si="2"/>
        <v>48.25</v>
      </c>
      <c r="I33" s="5">
        <f t="shared" si="2"/>
        <v>45.5</v>
      </c>
      <c r="J33" s="5">
        <f t="shared" si="2"/>
        <v>41.25</v>
      </c>
      <c r="K33" s="5">
        <f t="shared" si="2"/>
        <v>42</v>
      </c>
      <c r="L33" s="5">
        <f t="shared" si="2"/>
        <v>30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165</v>
      </c>
      <c r="D35" s="5">
        <f t="shared" si="4"/>
        <v>165.75</v>
      </c>
      <c r="E35" s="5">
        <f t="shared" si="4"/>
        <v>171.25</v>
      </c>
      <c r="F35" s="5">
        <f t="shared" si="4"/>
        <v>131.25</v>
      </c>
      <c r="G35" s="5">
        <f t="shared" si="4"/>
        <v>108</v>
      </c>
      <c r="H35" s="5">
        <f t="shared" si="4"/>
        <v>114.75</v>
      </c>
      <c r="I35" s="5">
        <f t="shared" si="4"/>
        <v>83.5</v>
      </c>
      <c r="J35" s="5">
        <f t="shared" si="4"/>
        <v>66.25</v>
      </c>
      <c r="K35" s="5">
        <f t="shared" si="4"/>
        <v>58</v>
      </c>
      <c r="L35" s="5">
        <f t="shared" si="4"/>
        <v>78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4392</v>
      </c>
      <c r="D36" s="5">
        <f t="shared" si="5"/>
        <v>3934.25</v>
      </c>
      <c r="E36" s="5">
        <f t="shared" si="5"/>
        <v>3454.75</v>
      </c>
      <c r="F36" s="5">
        <f t="shared" si="5"/>
        <v>3023.25</v>
      </c>
      <c r="G36" s="5">
        <f t="shared" si="5"/>
        <v>2604</v>
      </c>
      <c r="H36" s="5">
        <f t="shared" si="5"/>
        <v>2164.25</v>
      </c>
      <c r="I36" s="5">
        <f t="shared" si="5"/>
        <v>1734.5</v>
      </c>
      <c r="J36" s="5">
        <f t="shared" si="5"/>
        <v>886.75</v>
      </c>
      <c r="K36" s="5">
        <f t="shared" si="5"/>
        <v>573</v>
      </c>
      <c r="L36" s="5">
        <f t="shared" si="5"/>
        <v>229.5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62.5</v>
      </c>
      <c r="D44" s="5">
        <f t="shared" si="12"/>
        <v>56</v>
      </c>
      <c r="E44" s="5">
        <f t="shared" si="12"/>
        <v>69.75</v>
      </c>
      <c r="F44" s="5">
        <f t="shared" si="12"/>
        <v>73.75</v>
      </c>
      <c r="G44" s="5">
        <f t="shared" si="12"/>
        <v>68.25</v>
      </c>
      <c r="H44" s="5">
        <f t="shared" si="12"/>
        <v>54.75</v>
      </c>
      <c r="I44" s="5">
        <f t="shared" si="12"/>
        <v>48.5</v>
      </c>
      <c r="J44" s="5">
        <f t="shared" si="12"/>
        <v>31.75</v>
      </c>
      <c r="K44" s="5">
        <f t="shared" si="12"/>
        <v>21</v>
      </c>
      <c r="L44" s="5">
        <f t="shared" si="12"/>
        <v>12.5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580.1282051282051</v>
      </c>
      <c r="D45" s="5">
        <f t="shared" si="13"/>
        <v>537.6578947368421</v>
      </c>
      <c r="E45" s="5">
        <f t="shared" si="13"/>
        <v>507.8333333333333</v>
      </c>
      <c r="F45" s="5">
        <f t="shared" si="13"/>
        <v>454.1388888888889</v>
      </c>
      <c r="G45" s="5">
        <f t="shared" si="13"/>
        <v>399.1764705882353</v>
      </c>
      <c r="H45" s="5">
        <f t="shared" si="13"/>
        <v>287.3333333333333</v>
      </c>
      <c r="I45" s="5">
        <f t="shared" si="13"/>
        <v>246.77777777777777</v>
      </c>
      <c r="J45" s="5">
        <f t="shared" si="13"/>
        <v>142.05</v>
      </c>
      <c r="K45" s="5">
        <f t="shared" si="13"/>
        <v>110.78947368421052</v>
      </c>
      <c r="L45" s="5">
        <f t="shared" si="13"/>
        <v>82.58333333333333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10"/>
  </sheetPr>
  <dimension ref="B1:L114"/>
  <sheetViews>
    <sheetView zoomScalePageLayoutView="0" workbookViewId="0" topLeftCell="A1">
      <selection activeCell="M10" sqref="M10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10" ht="12.75">
      <c r="B2">
        <v>30</v>
      </c>
      <c r="C2">
        <v>28</v>
      </c>
      <c r="D2">
        <v>23</v>
      </c>
      <c r="E2">
        <v>21</v>
      </c>
      <c r="F2">
        <v>17</v>
      </c>
      <c r="G2">
        <v>66</v>
      </c>
      <c r="H2">
        <v>51</v>
      </c>
      <c r="I2">
        <v>38</v>
      </c>
      <c r="J2">
        <v>24</v>
      </c>
    </row>
    <row r="5" spans="2:11" ht="12.75">
      <c r="B5">
        <v>191</v>
      </c>
      <c r="C5">
        <v>179</v>
      </c>
      <c r="D5">
        <v>165</v>
      </c>
      <c r="E5">
        <v>152</v>
      </c>
      <c r="F5">
        <v>129</v>
      </c>
      <c r="G5">
        <v>108</v>
      </c>
      <c r="H5">
        <v>86</v>
      </c>
      <c r="I5">
        <v>66</v>
      </c>
      <c r="J5">
        <v>50</v>
      </c>
      <c r="K5">
        <v>32</v>
      </c>
    </row>
    <row r="7" spans="2:6" ht="12.75">
      <c r="B7">
        <v>275</v>
      </c>
      <c r="C7">
        <v>255</v>
      </c>
      <c r="D7">
        <v>231</v>
      </c>
      <c r="E7">
        <v>206</v>
      </c>
      <c r="F7">
        <v>184</v>
      </c>
    </row>
    <row r="8" spans="2:9" ht="12.75">
      <c r="B8">
        <v>101</v>
      </c>
      <c r="C8">
        <v>96</v>
      </c>
      <c r="D8">
        <v>91</v>
      </c>
      <c r="E8">
        <v>78</v>
      </c>
      <c r="F8">
        <v>67</v>
      </c>
      <c r="G8">
        <v>55</v>
      </c>
      <c r="H8">
        <v>44</v>
      </c>
      <c r="I8">
        <v>57</v>
      </c>
    </row>
    <row r="11" spans="2:8" ht="12.75">
      <c r="B11">
        <v>146</v>
      </c>
      <c r="C11">
        <v>137</v>
      </c>
      <c r="D11">
        <v>127</v>
      </c>
      <c r="E11">
        <v>120</v>
      </c>
      <c r="F11">
        <v>103</v>
      </c>
      <c r="G11">
        <v>95</v>
      </c>
      <c r="H11">
        <v>80</v>
      </c>
    </row>
    <row r="17" spans="2:11" ht="12.75">
      <c r="B17">
        <v>251</v>
      </c>
      <c r="C17">
        <v>239</v>
      </c>
      <c r="D17">
        <v>222</v>
      </c>
      <c r="E17">
        <v>209</v>
      </c>
      <c r="F17">
        <v>183</v>
      </c>
      <c r="G17">
        <v>148</v>
      </c>
      <c r="H17">
        <v>125</v>
      </c>
      <c r="I17">
        <v>78</v>
      </c>
      <c r="J17">
        <v>64</v>
      </c>
      <c r="K17">
        <v>79</v>
      </c>
    </row>
    <row r="23" spans="2:9" ht="12.75">
      <c r="B23">
        <v>61</v>
      </c>
      <c r="C23">
        <v>58</v>
      </c>
      <c r="D23">
        <v>56</v>
      </c>
      <c r="E23">
        <v>46</v>
      </c>
      <c r="F23">
        <v>40</v>
      </c>
      <c r="G23">
        <v>37</v>
      </c>
      <c r="H23">
        <v>36</v>
      </c>
      <c r="I23">
        <v>24</v>
      </c>
    </row>
    <row r="24" spans="2:10" ht="12.75">
      <c r="B24">
        <v>192</v>
      </c>
      <c r="C24">
        <v>181</v>
      </c>
      <c r="D24">
        <v>172</v>
      </c>
      <c r="E24">
        <v>156</v>
      </c>
      <c r="F24">
        <v>144</v>
      </c>
      <c r="G24">
        <v>217</v>
      </c>
      <c r="H24">
        <v>187</v>
      </c>
      <c r="I24">
        <v>154</v>
      </c>
      <c r="J24">
        <v>98</v>
      </c>
    </row>
    <row r="27" spans="2:10" ht="12.75">
      <c r="B27">
        <v>231</v>
      </c>
      <c r="C27">
        <v>211</v>
      </c>
      <c r="D27">
        <v>189</v>
      </c>
      <c r="E27">
        <v>162</v>
      </c>
      <c r="F27">
        <v>143</v>
      </c>
      <c r="G27">
        <v>121</v>
      </c>
      <c r="H27">
        <v>114</v>
      </c>
      <c r="I27">
        <v>97</v>
      </c>
      <c r="J27">
        <v>36</v>
      </c>
    </row>
    <row r="48" spans="2:11" ht="12.75">
      <c r="B48">
        <v>283</v>
      </c>
      <c r="C48">
        <v>263</v>
      </c>
      <c r="D48">
        <v>245</v>
      </c>
      <c r="E48">
        <v>228</v>
      </c>
      <c r="F48">
        <v>195</v>
      </c>
      <c r="G48">
        <v>162</v>
      </c>
      <c r="H48">
        <v>126</v>
      </c>
      <c r="I48">
        <v>101</v>
      </c>
      <c r="J48">
        <v>81</v>
      </c>
      <c r="K48">
        <v>67</v>
      </c>
    </row>
    <row r="55" spans="2:11" ht="12.75">
      <c r="B55">
        <v>224</v>
      </c>
      <c r="C55">
        <v>204</v>
      </c>
      <c r="D55">
        <v>179</v>
      </c>
      <c r="E55">
        <v>161</v>
      </c>
      <c r="F55">
        <v>142</v>
      </c>
      <c r="G55">
        <v>110</v>
      </c>
      <c r="H55">
        <v>70</v>
      </c>
      <c r="I55">
        <v>43</v>
      </c>
      <c r="J55">
        <v>18</v>
      </c>
      <c r="K55">
        <v>7</v>
      </c>
    </row>
    <row r="61" spans="2:10" ht="12.75">
      <c r="B61">
        <v>6</v>
      </c>
      <c r="C61">
        <v>4</v>
      </c>
      <c r="D61">
        <v>4</v>
      </c>
      <c r="E61">
        <v>3</v>
      </c>
      <c r="F61">
        <v>3</v>
      </c>
      <c r="G61">
        <v>2</v>
      </c>
      <c r="H61">
        <v>1</v>
      </c>
      <c r="I61">
        <v>1</v>
      </c>
      <c r="J61">
        <v>1</v>
      </c>
    </row>
    <row r="63" spans="2:10" ht="12.75">
      <c r="B63">
        <v>55</v>
      </c>
      <c r="C63">
        <v>51</v>
      </c>
      <c r="D63">
        <v>46</v>
      </c>
      <c r="E63">
        <v>37</v>
      </c>
      <c r="F63">
        <v>32</v>
      </c>
      <c r="G63">
        <v>27</v>
      </c>
      <c r="H63">
        <v>14</v>
      </c>
      <c r="I63">
        <v>6</v>
      </c>
      <c r="J63">
        <v>5</v>
      </c>
    </row>
    <row r="64" spans="2:8" ht="12.75">
      <c r="B64">
        <v>163</v>
      </c>
      <c r="C64">
        <v>157</v>
      </c>
      <c r="D64">
        <v>143</v>
      </c>
      <c r="E64">
        <v>133</v>
      </c>
      <c r="F64">
        <v>120</v>
      </c>
      <c r="G64">
        <v>108</v>
      </c>
      <c r="H64">
        <v>81</v>
      </c>
    </row>
    <row r="65" spans="2:10" ht="12.75">
      <c r="B65">
        <v>77</v>
      </c>
      <c r="C65">
        <v>71</v>
      </c>
      <c r="D65">
        <v>68</v>
      </c>
      <c r="E65">
        <v>58</v>
      </c>
      <c r="F65">
        <v>51</v>
      </c>
      <c r="G65">
        <v>47</v>
      </c>
      <c r="H65">
        <v>43</v>
      </c>
      <c r="I65">
        <v>33</v>
      </c>
      <c r="J65">
        <v>19</v>
      </c>
    </row>
    <row r="66" spans="2:11" ht="12.75">
      <c r="B66">
        <v>1000</v>
      </c>
      <c r="C66">
        <v>919</v>
      </c>
      <c r="D66">
        <v>821</v>
      </c>
      <c r="E66">
        <v>713</v>
      </c>
      <c r="F66">
        <v>599</v>
      </c>
      <c r="G66">
        <v>496</v>
      </c>
      <c r="H66">
        <v>406</v>
      </c>
      <c r="I66">
        <v>309</v>
      </c>
      <c r="J66">
        <v>202</v>
      </c>
      <c r="K66">
        <v>85</v>
      </c>
    </row>
    <row r="67" spans="2:10" ht="12.75">
      <c r="B67">
        <v>66</v>
      </c>
      <c r="C67">
        <v>64</v>
      </c>
      <c r="D67">
        <v>58</v>
      </c>
      <c r="E67">
        <v>54</v>
      </c>
      <c r="F67">
        <v>45</v>
      </c>
      <c r="G67">
        <v>31</v>
      </c>
      <c r="H67">
        <v>26</v>
      </c>
      <c r="I67">
        <v>14</v>
      </c>
      <c r="J67">
        <v>9</v>
      </c>
    </row>
    <row r="73" spans="2:9" ht="12.75">
      <c r="B73">
        <v>103</v>
      </c>
      <c r="C73">
        <v>88</v>
      </c>
      <c r="D73">
        <v>83</v>
      </c>
      <c r="E73">
        <v>73</v>
      </c>
      <c r="F73">
        <v>62</v>
      </c>
      <c r="G73">
        <v>48</v>
      </c>
      <c r="H73">
        <v>37</v>
      </c>
      <c r="I73">
        <v>29</v>
      </c>
    </row>
    <row r="74" spans="2:11" ht="12.75">
      <c r="B74">
        <v>3190</v>
      </c>
      <c r="C74">
        <v>2892</v>
      </c>
      <c r="D74">
        <v>2609</v>
      </c>
      <c r="E74">
        <v>2336</v>
      </c>
      <c r="F74">
        <v>2052</v>
      </c>
      <c r="G74">
        <v>1741</v>
      </c>
      <c r="H74">
        <v>1418</v>
      </c>
      <c r="I74">
        <v>1065</v>
      </c>
      <c r="J74">
        <v>742</v>
      </c>
      <c r="K74">
        <v>379</v>
      </c>
    </row>
    <row r="75" spans="2:9" ht="12.75">
      <c r="B75">
        <v>440</v>
      </c>
      <c r="C75">
        <v>387</v>
      </c>
      <c r="D75">
        <v>341</v>
      </c>
      <c r="E75">
        <v>279</v>
      </c>
      <c r="F75">
        <v>231</v>
      </c>
      <c r="G75">
        <v>194</v>
      </c>
      <c r="H75">
        <v>152</v>
      </c>
      <c r="I75">
        <v>122</v>
      </c>
    </row>
    <row r="78" spans="2:10" ht="12.75">
      <c r="B78">
        <v>116</v>
      </c>
      <c r="C78">
        <v>109</v>
      </c>
      <c r="D78">
        <v>105</v>
      </c>
      <c r="E78">
        <v>100</v>
      </c>
      <c r="F78">
        <v>89</v>
      </c>
      <c r="G78">
        <v>87</v>
      </c>
      <c r="H78">
        <v>87</v>
      </c>
      <c r="I78">
        <v>73</v>
      </c>
      <c r="J78">
        <v>52</v>
      </c>
    </row>
    <row r="79" spans="2:11" ht="12.75">
      <c r="B79">
        <v>1933</v>
      </c>
      <c r="C79">
        <v>1773</v>
      </c>
      <c r="D79">
        <v>1591</v>
      </c>
      <c r="E79">
        <v>1446</v>
      </c>
      <c r="F79">
        <v>1266</v>
      </c>
      <c r="G79">
        <v>1084</v>
      </c>
      <c r="H79">
        <v>890</v>
      </c>
      <c r="I79">
        <v>672</v>
      </c>
      <c r="J79">
        <v>457</v>
      </c>
      <c r="K79">
        <v>246</v>
      </c>
    </row>
    <row r="82" spans="2:11" ht="12.75">
      <c r="B82">
        <v>451</v>
      </c>
      <c r="C82">
        <v>419</v>
      </c>
      <c r="D82">
        <v>362</v>
      </c>
      <c r="E82">
        <v>317</v>
      </c>
      <c r="F82">
        <v>270</v>
      </c>
      <c r="G82">
        <v>204</v>
      </c>
      <c r="H82">
        <v>143</v>
      </c>
      <c r="I82">
        <v>85</v>
      </c>
      <c r="J82">
        <v>41</v>
      </c>
      <c r="K82">
        <v>20</v>
      </c>
    </row>
    <row r="84" spans="2:11" ht="12.75">
      <c r="B84">
        <v>292</v>
      </c>
      <c r="C84">
        <v>277</v>
      </c>
      <c r="D84">
        <v>260</v>
      </c>
      <c r="E84">
        <v>237</v>
      </c>
      <c r="F84">
        <v>217</v>
      </c>
      <c r="G84">
        <v>188</v>
      </c>
      <c r="H84">
        <v>175</v>
      </c>
      <c r="I84">
        <v>159</v>
      </c>
      <c r="J84">
        <v>133</v>
      </c>
      <c r="K84">
        <v>108</v>
      </c>
    </row>
    <row r="85" spans="2:8" ht="12.75">
      <c r="B85">
        <v>2</v>
      </c>
      <c r="C85">
        <v>2</v>
      </c>
      <c r="D85">
        <v>2</v>
      </c>
      <c r="E85">
        <v>2</v>
      </c>
      <c r="F85">
        <v>2</v>
      </c>
      <c r="G85">
        <v>2</v>
      </c>
      <c r="H85">
        <v>1</v>
      </c>
    </row>
    <row r="86" spans="2:10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</row>
    <row r="87" spans="2:9" ht="12.75">
      <c r="B87">
        <v>4644</v>
      </c>
      <c r="C87">
        <v>4214</v>
      </c>
      <c r="D87">
        <v>3781</v>
      </c>
      <c r="E87">
        <v>3359</v>
      </c>
      <c r="F87">
        <v>2924</v>
      </c>
      <c r="G87">
        <v>2453</v>
      </c>
      <c r="H87">
        <v>1978</v>
      </c>
      <c r="I87">
        <v>1474</v>
      </c>
    </row>
    <row r="88" spans="2:10" ht="12.75">
      <c r="B88">
        <v>1034</v>
      </c>
      <c r="C88">
        <v>949</v>
      </c>
      <c r="D88">
        <v>875</v>
      </c>
      <c r="E88">
        <v>794</v>
      </c>
      <c r="F88">
        <v>714</v>
      </c>
      <c r="G88">
        <v>616</v>
      </c>
      <c r="H88">
        <v>447</v>
      </c>
      <c r="I88">
        <v>328</v>
      </c>
      <c r="J88">
        <v>213</v>
      </c>
    </row>
    <row r="89" spans="2:8" ht="12.75">
      <c r="B89">
        <v>20</v>
      </c>
      <c r="C89">
        <v>16</v>
      </c>
      <c r="D89">
        <v>14</v>
      </c>
      <c r="E89">
        <v>11</v>
      </c>
      <c r="F89">
        <v>9</v>
      </c>
      <c r="G89">
        <v>6</v>
      </c>
      <c r="H89">
        <v>4</v>
      </c>
    </row>
    <row r="90" spans="2:10" ht="12.75">
      <c r="B90">
        <v>4748</v>
      </c>
      <c r="C90">
        <v>4282</v>
      </c>
      <c r="D90">
        <v>3809</v>
      </c>
      <c r="E90">
        <v>3330</v>
      </c>
      <c r="F90">
        <v>2857</v>
      </c>
      <c r="G90">
        <v>2373</v>
      </c>
      <c r="H90">
        <v>1899</v>
      </c>
      <c r="I90">
        <v>1433</v>
      </c>
      <c r="J90">
        <v>955</v>
      </c>
    </row>
    <row r="91" spans="2:9" ht="12.75">
      <c r="B91">
        <v>41</v>
      </c>
      <c r="C91">
        <v>37</v>
      </c>
      <c r="D91">
        <v>35</v>
      </c>
      <c r="E91">
        <v>29</v>
      </c>
      <c r="F91">
        <v>25</v>
      </c>
      <c r="G91">
        <v>18</v>
      </c>
      <c r="H91">
        <v>28</v>
      </c>
      <c r="I91">
        <v>26</v>
      </c>
    </row>
    <row r="94" spans="2:9" ht="12.75">
      <c r="B94">
        <v>958</v>
      </c>
      <c r="C94">
        <v>880</v>
      </c>
      <c r="D94">
        <v>813</v>
      </c>
      <c r="E94">
        <v>733</v>
      </c>
      <c r="F94">
        <v>654</v>
      </c>
      <c r="G94">
        <v>556</v>
      </c>
      <c r="H94">
        <v>466</v>
      </c>
      <c r="I94">
        <v>355</v>
      </c>
    </row>
    <row r="95" spans="2:11" ht="12.75">
      <c r="B95">
        <v>9</v>
      </c>
      <c r="C95">
        <v>9</v>
      </c>
      <c r="D95">
        <v>9</v>
      </c>
      <c r="E95">
        <v>9</v>
      </c>
      <c r="F95">
        <v>9</v>
      </c>
      <c r="G95">
        <v>9</v>
      </c>
      <c r="H95">
        <v>9</v>
      </c>
      <c r="I95">
        <v>7</v>
      </c>
      <c r="J95">
        <v>3</v>
      </c>
      <c r="K95">
        <v>1</v>
      </c>
    </row>
    <row r="100" spans="2:8" ht="12.75">
      <c r="B100">
        <v>98</v>
      </c>
      <c r="C100">
        <v>89</v>
      </c>
      <c r="D100">
        <v>85</v>
      </c>
      <c r="E100">
        <v>78</v>
      </c>
      <c r="F100">
        <v>67</v>
      </c>
      <c r="G100">
        <v>65</v>
      </c>
      <c r="H100">
        <v>64</v>
      </c>
    </row>
    <row r="104" spans="2:10" ht="12.75">
      <c r="B104">
        <v>325</v>
      </c>
      <c r="C104">
        <v>300</v>
      </c>
      <c r="D104">
        <v>263</v>
      </c>
      <c r="E104">
        <v>219</v>
      </c>
      <c r="F104">
        <v>184</v>
      </c>
      <c r="G104">
        <v>164</v>
      </c>
      <c r="H104">
        <v>125</v>
      </c>
      <c r="I104">
        <v>81</v>
      </c>
      <c r="J104">
        <v>51</v>
      </c>
    </row>
    <row r="106" spans="2:10" ht="12.75">
      <c r="B106">
        <v>134</v>
      </c>
      <c r="C106">
        <v>124</v>
      </c>
      <c r="D106">
        <v>114</v>
      </c>
      <c r="E106">
        <v>104</v>
      </c>
      <c r="F106">
        <v>93</v>
      </c>
      <c r="G106">
        <v>74</v>
      </c>
      <c r="H106">
        <v>65</v>
      </c>
      <c r="I106">
        <v>52</v>
      </c>
      <c r="J106">
        <v>28</v>
      </c>
    </row>
    <row r="107" spans="2:9" ht="12.75">
      <c r="B107">
        <v>323</v>
      </c>
      <c r="C107">
        <v>309</v>
      </c>
      <c r="D107">
        <v>297</v>
      </c>
      <c r="E107">
        <v>268</v>
      </c>
      <c r="F107">
        <v>248</v>
      </c>
      <c r="G107">
        <v>214</v>
      </c>
      <c r="H107">
        <v>195</v>
      </c>
      <c r="I107">
        <v>155</v>
      </c>
    </row>
    <row r="109" spans="2:11" ht="12.75">
      <c r="B109">
        <v>24</v>
      </c>
      <c r="C109">
        <v>21</v>
      </c>
      <c r="D109">
        <v>16</v>
      </c>
      <c r="E109">
        <v>13</v>
      </c>
      <c r="F109">
        <v>10</v>
      </c>
      <c r="G109">
        <v>10</v>
      </c>
      <c r="H109">
        <v>9</v>
      </c>
      <c r="I109">
        <v>8</v>
      </c>
      <c r="J109">
        <v>7</v>
      </c>
      <c r="K109">
        <v>2</v>
      </c>
    </row>
    <row r="114" spans="2:9" ht="12.75">
      <c r="B114">
        <v>387</v>
      </c>
      <c r="C114">
        <v>357</v>
      </c>
      <c r="D114">
        <v>331</v>
      </c>
      <c r="E114">
        <v>295</v>
      </c>
      <c r="F114">
        <v>260</v>
      </c>
      <c r="G114">
        <v>231</v>
      </c>
      <c r="H114">
        <v>203</v>
      </c>
      <c r="I114">
        <v>162</v>
      </c>
    </row>
  </sheetData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B1:L118"/>
  <sheetViews>
    <sheetView zoomScalePageLayoutView="0" workbookViewId="0" topLeftCell="A1">
      <selection activeCell="G1" sqref="G1:G1638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9" ht="12.75">
      <c r="B2">
        <v>4717</v>
      </c>
      <c r="C2">
        <v>4373</v>
      </c>
      <c r="D2">
        <v>4050</v>
      </c>
      <c r="E2">
        <v>3606</v>
      </c>
      <c r="F2">
        <v>3225</v>
      </c>
      <c r="G2">
        <v>2802</v>
      </c>
      <c r="H2">
        <v>2316</v>
      </c>
      <c r="I2">
        <v>1793</v>
      </c>
    </row>
    <row r="3" spans="2:9" ht="12.75">
      <c r="B3">
        <v>1465</v>
      </c>
      <c r="C3">
        <v>1390</v>
      </c>
      <c r="D3">
        <v>1305</v>
      </c>
      <c r="E3">
        <v>1202</v>
      </c>
      <c r="F3">
        <v>1074</v>
      </c>
      <c r="G3">
        <v>940</v>
      </c>
      <c r="H3">
        <v>770</v>
      </c>
      <c r="I3">
        <v>577</v>
      </c>
    </row>
    <row r="4" spans="2:7" ht="12.75">
      <c r="B4">
        <v>11811</v>
      </c>
      <c r="C4">
        <v>10926</v>
      </c>
      <c r="D4">
        <v>10027</v>
      </c>
      <c r="E4">
        <v>8949</v>
      </c>
      <c r="F4">
        <v>7927</v>
      </c>
      <c r="G4">
        <v>6852</v>
      </c>
    </row>
    <row r="5" spans="2:6" ht="12.75">
      <c r="B5">
        <v>5430</v>
      </c>
      <c r="C5">
        <v>4978</v>
      </c>
      <c r="D5">
        <v>4554</v>
      </c>
      <c r="E5">
        <v>4097</v>
      </c>
      <c r="F5">
        <v>3565</v>
      </c>
    </row>
    <row r="6" spans="2:7" ht="12.75">
      <c r="B6">
        <v>3308</v>
      </c>
      <c r="C6">
        <v>2990</v>
      </c>
      <c r="D6">
        <v>2697</v>
      </c>
      <c r="E6">
        <v>2415</v>
      </c>
      <c r="F6">
        <v>2072</v>
      </c>
      <c r="G6">
        <v>1698</v>
      </c>
    </row>
    <row r="7" spans="2:9" ht="12.75">
      <c r="B7">
        <v>5995</v>
      </c>
      <c r="C7">
        <v>5546</v>
      </c>
      <c r="D7">
        <v>5019</v>
      </c>
      <c r="E7">
        <v>4433</v>
      </c>
      <c r="F7">
        <v>3819</v>
      </c>
      <c r="G7">
        <v>3183</v>
      </c>
      <c r="H7">
        <v>2489</v>
      </c>
      <c r="I7">
        <v>1812</v>
      </c>
    </row>
    <row r="8" spans="2:7" ht="12.75">
      <c r="B8">
        <v>2399</v>
      </c>
      <c r="C8">
        <v>2221</v>
      </c>
      <c r="D8">
        <v>2026</v>
      </c>
      <c r="E8">
        <v>1837</v>
      </c>
      <c r="F8">
        <v>1588</v>
      </c>
      <c r="G8">
        <v>1321</v>
      </c>
    </row>
    <row r="9" spans="2:3" ht="12.75">
      <c r="B9">
        <v>38420</v>
      </c>
      <c r="C9">
        <v>35058</v>
      </c>
    </row>
    <row r="10" spans="2:5" ht="12.75">
      <c r="B10">
        <v>1121</v>
      </c>
      <c r="C10">
        <v>1022</v>
      </c>
      <c r="D10">
        <v>901</v>
      </c>
      <c r="E10">
        <v>807</v>
      </c>
    </row>
    <row r="11" ht="12.75">
      <c r="B11">
        <v>17138</v>
      </c>
    </row>
    <row r="12" ht="12.75">
      <c r="B12">
        <v>15281</v>
      </c>
    </row>
    <row r="13" ht="12.75">
      <c r="B13">
        <v>20985</v>
      </c>
    </row>
    <row r="14" ht="12.75">
      <c r="B14">
        <v>4635</v>
      </c>
    </row>
    <row r="15" spans="2:5" ht="12.75">
      <c r="B15">
        <v>2179</v>
      </c>
      <c r="C15">
        <v>2036</v>
      </c>
      <c r="D15">
        <v>1858</v>
      </c>
      <c r="E15">
        <v>1637</v>
      </c>
    </row>
    <row r="16" spans="2:11" ht="12.75">
      <c r="B16">
        <v>3582</v>
      </c>
      <c r="C16">
        <v>3252</v>
      </c>
      <c r="D16">
        <v>2902</v>
      </c>
      <c r="E16">
        <v>2524</v>
      </c>
      <c r="F16">
        <v>2155</v>
      </c>
      <c r="G16">
        <v>1835</v>
      </c>
      <c r="H16">
        <v>1454</v>
      </c>
      <c r="I16">
        <v>1109</v>
      </c>
      <c r="J16">
        <v>741</v>
      </c>
      <c r="K16">
        <v>367</v>
      </c>
    </row>
    <row r="17" spans="2:11" ht="12.75">
      <c r="B17">
        <v>8065</v>
      </c>
      <c r="C17">
        <v>7397</v>
      </c>
      <c r="D17">
        <v>6671</v>
      </c>
      <c r="E17">
        <v>5913</v>
      </c>
      <c r="F17">
        <v>5174</v>
      </c>
      <c r="G17">
        <v>4419</v>
      </c>
      <c r="H17">
        <v>3722</v>
      </c>
      <c r="I17">
        <v>2853</v>
      </c>
      <c r="J17">
        <v>1942</v>
      </c>
      <c r="K17">
        <v>961</v>
      </c>
    </row>
    <row r="18" spans="2:10" ht="12.75">
      <c r="B18">
        <v>15798</v>
      </c>
      <c r="C18">
        <v>14598</v>
      </c>
      <c r="D18">
        <v>13262</v>
      </c>
      <c r="E18">
        <v>11760</v>
      </c>
      <c r="F18">
        <v>10340</v>
      </c>
      <c r="G18">
        <v>8819</v>
      </c>
      <c r="H18">
        <v>7340</v>
      </c>
      <c r="I18">
        <v>5541</v>
      </c>
      <c r="J18">
        <v>3706</v>
      </c>
    </row>
    <row r="19" spans="2:11" ht="12.75">
      <c r="B19">
        <v>2678</v>
      </c>
      <c r="C19">
        <v>2344</v>
      </c>
      <c r="D19">
        <v>2044</v>
      </c>
      <c r="E19">
        <v>1769</v>
      </c>
      <c r="F19">
        <v>1513</v>
      </c>
      <c r="G19">
        <v>1255</v>
      </c>
      <c r="H19">
        <v>1062</v>
      </c>
      <c r="I19">
        <v>847</v>
      </c>
      <c r="J19">
        <v>616</v>
      </c>
      <c r="K19">
        <v>303</v>
      </c>
    </row>
    <row r="20" spans="2:5" ht="12.75">
      <c r="B20">
        <v>1972</v>
      </c>
      <c r="C20">
        <v>1710</v>
      </c>
      <c r="D20">
        <v>1474</v>
      </c>
      <c r="E20">
        <v>1276</v>
      </c>
    </row>
    <row r="21" spans="2:9" ht="12.75">
      <c r="B21">
        <v>28408</v>
      </c>
      <c r="C21">
        <v>25388</v>
      </c>
      <c r="D21">
        <v>22479</v>
      </c>
      <c r="E21">
        <v>19546</v>
      </c>
      <c r="F21">
        <v>16702</v>
      </c>
      <c r="G21">
        <v>13795</v>
      </c>
      <c r="H21">
        <v>11060</v>
      </c>
      <c r="I21">
        <v>8376</v>
      </c>
    </row>
    <row r="22" spans="2:7" ht="12.75">
      <c r="B22">
        <v>44347</v>
      </c>
      <c r="C22">
        <v>39802</v>
      </c>
      <c r="D22">
        <v>35352</v>
      </c>
      <c r="E22">
        <v>30937</v>
      </c>
      <c r="F22">
        <v>26501</v>
      </c>
      <c r="G22">
        <v>22038</v>
      </c>
    </row>
    <row r="23" spans="2:7" ht="12.75">
      <c r="B23">
        <v>1313</v>
      </c>
      <c r="C23">
        <v>1159</v>
      </c>
      <c r="D23">
        <v>1030</v>
      </c>
      <c r="E23">
        <v>918</v>
      </c>
      <c r="F23">
        <v>790</v>
      </c>
      <c r="G23">
        <v>638</v>
      </c>
    </row>
    <row r="24" spans="2:9" ht="12.75">
      <c r="B24">
        <v>14508</v>
      </c>
      <c r="C24">
        <v>13429</v>
      </c>
      <c r="D24">
        <v>12199</v>
      </c>
      <c r="E24">
        <v>10920</v>
      </c>
      <c r="F24">
        <v>9554</v>
      </c>
      <c r="G24">
        <v>8169</v>
      </c>
      <c r="H24">
        <v>6780</v>
      </c>
      <c r="I24">
        <v>5008</v>
      </c>
    </row>
    <row r="25" spans="2:8" ht="12.75">
      <c r="B25">
        <v>18137</v>
      </c>
      <c r="C25">
        <v>16732</v>
      </c>
      <c r="D25">
        <v>15173</v>
      </c>
      <c r="E25">
        <v>13549</v>
      </c>
      <c r="F25">
        <v>11813</v>
      </c>
      <c r="G25">
        <v>10086</v>
      </c>
      <c r="H25">
        <v>8317</v>
      </c>
    </row>
    <row r="26" spans="2:6" ht="12.75">
      <c r="B26">
        <v>7307</v>
      </c>
      <c r="C26">
        <v>6780</v>
      </c>
      <c r="D26">
        <v>6189</v>
      </c>
      <c r="E26">
        <v>5585</v>
      </c>
      <c r="F26">
        <v>4909</v>
      </c>
    </row>
    <row r="27" spans="2:11" ht="12.75">
      <c r="B27">
        <v>13849</v>
      </c>
      <c r="C27">
        <v>11861</v>
      </c>
      <c r="D27">
        <v>10428</v>
      </c>
      <c r="E27">
        <v>9068</v>
      </c>
      <c r="F27">
        <v>7693</v>
      </c>
      <c r="G27">
        <v>6255</v>
      </c>
      <c r="H27">
        <v>4943</v>
      </c>
      <c r="I27">
        <v>3475</v>
      </c>
      <c r="J27">
        <v>2154</v>
      </c>
      <c r="K27">
        <v>1035</v>
      </c>
    </row>
    <row r="28" spans="2:8" ht="12.75">
      <c r="B28">
        <v>5608</v>
      </c>
      <c r="C28">
        <v>4717</v>
      </c>
      <c r="D28">
        <v>4099</v>
      </c>
      <c r="E28">
        <v>3544</v>
      </c>
      <c r="F28">
        <v>2965</v>
      </c>
      <c r="G28">
        <v>2404</v>
      </c>
      <c r="H28">
        <v>1919</v>
      </c>
    </row>
    <row r="29" spans="2:3" ht="12.75">
      <c r="B29">
        <v>22501</v>
      </c>
      <c r="C29">
        <v>19781</v>
      </c>
    </row>
    <row r="30" spans="2:8" ht="12.75">
      <c r="B30">
        <v>8727</v>
      </c>
      <c r="C30">
        <v>7388</v>
      </c>
      <c r="D30">
        <v>6461</v>
      </c>
      <c r="E30">
        <v>5627</v>
      </c>
      <c r="F30">
        <v>4728</v>
      </c>
      <c r="G30">
        <v>3835</v>
      </c>
      <c r="H30">
        <v>3022</v>
      </c>
    </row>
    <row r="31" spans="2:7" ht="12.75">
      <c r="B31">
        <v>14815</v>
      </c>
      <c r="C31">
        <v>12727</v>
      </c>
      <c r="D31">
        <v>11215</v>
      </c>
      <c r="E31">
        <v>9737</v>
      </c>
      <c r="F31">
        <v>8271</v>
      </c>
      <c r="G31">
        <v>6728</v>
      </c>
    </row>
    <row r="34" spans="2:8" ht="12.75">
      <c r="B34">
        <v>3018</v>
      </c>
      <c r="C34">
        <v>2557</v>
      </c>
      <c r="D34">
        <v>2224</v>
      </c>
      <c r="E34">
        <v>1919</v>
      </c>
      <c r="F34">
        <v>1624</v>
      </c>
      <c r="G34">
        <v>1314</v>
      </c>
      <c r="H34">
        <v>1071</v>
      </c>
    </row>
    <row r="35" spans="2:10" ht="12.75">
      <c r="B35">
        <v>2517</v>
      </c>
      <c r="C35">
        <v>2133</v>
      </c>
      <c r="D35">
        <v>1865</v>
      </c>
      <c r="E35">
        <v>1608</v>
      </c>
      <c r="F35">
        <v>1362</v>
      </c>
      <c r="G35">
        <v>1102</v>
      </c>
      <c r="H35">
        <v>893</v>
      </c>
      <c r="I35">
        <v>659</v>
      </c>
      <c r="J35">
        <v>422</v>
      </c>
    </row>
    <row r="36" spans="2:9" ht="12.75">
      <c r="B36">
        <v>16325</v>
      </c>
      <c r="C36">
        <v>14106</v>
      </c>
      <c r="D36">
        <v>12452</v>
      </c>
      <c r="E36">
        <v>10860</v>
      </c>
      <c r="F36">
        <v>9252</v>
      </c>
      <c r="G36">
        <v>7576</v>
      </c>
      <c r="H36">
        <v>6008</v>
      </c>
      <c r="I36">
        <v>4237</v>
      </c>
    </row>
    <row r="38" spans="2:8" ht="12.75">
      <c r="B38">
        <v>10855</v>
      </c>
      <c r="C38">
        <v>9228</v>
      </c>
      <c r="D38">
        <v>8055</v>
      </c>
      <c r="E38">
        <v>7016</v>
      </c>
      <c r="F38">
        <v>5919</v>
      </c>
      <c r="G38">
        <v>4804</v>
      </c>
      <c r="H38">
        <v>3769</v>
      </c>
    </row>
    <row r="39" spans="2:8" ht="12.75">
      <c r="B39">
        <v>4082</v>
      </c>
      <c r="C39">
        <v>3442</v>
      </c>
      <c r="D39">
        <v>2983</v>
      </c>
      <c r="E39">
        <v>2570</v>
      </c>
      <c r="F39">
        <v>2170</v>
      </c>
      <c r="G39">
        <v>1778</v>
      </c>
      <c r="H39">
        <v>1444</v>
      </c>
    </row>
    <row r="41" spans="2:4" ht="12.75">
      <c r="B41">
        <v>14386</v>
      </c>
      <c r="C41">
        <v>12338</v>
      </c>
      <c r="D41">
        <v>10853</v>
      </c>
    </row>
    <row r="42" spans="2:3" ht="12.75">
      <c r="B42">
        <v>14371</v>
      </c>
      <c r="C42">
        <v>12323</v>
      </c>
    </row>
    <row r="43" spans="2:6" ht="12.75">
      <c r="B43">
        <v>6311</v>
      </c>
      <c r="C43">
        <v>5317</v>
      </c>
      <c r="D43">
        <v>4634</v>
      </c>
      <c r="E43">
        <v>4019</v>
      </c>
      <c r="F43">
        <v>3370</v>
      </c>
    </row>
    <row r="44" spans="2:10" ht="12.75">
      <c r="B44">
        <v>12837</v>
      </c>
      <c r="C44">
        <v>10964</v>
      </c>
      <c r="D44">
        <v>9617</v>
      </c>
      <c r="E44">
        <v>8414</v>
      </c>
      <c r="F44">
        <v>7126</v>
      </c>
      <c r="G44">
        <v>5792</v>
      </c>
      <c r="H44">
        <v>4556</v>
      </c>
      <c r="I44">
        <v>3223</v>
      </c>
      <c r="J44">
        <v>1989</v>
      </c>
    </row>
    <row r="46" spans="2:11" ht="12.75">
      <c r="B46">
        <v>16345</v>
      </c>
      <c r="C46">
        <v>14125</v>
      </c>
      <c r="D46">
        <v>12470</v>
      </c>
      <c r="E46">
        <v>10874</v>
      </c>
      <c r="F46">
        <v>9264</v>
      </c>
      <c r="G46">
        <v>7587</v>
      </c>
      <c r="H46">
        <v>6017</v>
      </c>
      <c r="I46">
        <v>4245</v>
      </c>
      <c r="J46">
        <v>2642</v>
      </c>
      <c r="K46">
        <v>1270</v>
      </c>
    </row>
    <row r="47" spans="2:8" ht="12.75">
      <c r="B47">
        <v>11281</v>
      </c>
      <c r="C47">
        <v>9599</v>
      </c>
      <c r="D47">
        <v>8387</v>
      </c>
      <c r="E47">
        <v>7307</v>
      </c>
      <c r="F47">
        <v>6180</v>
      </c>
      <c r="G47">
        <v>5017</v>
      </c>
      <c r="H47">
        <v>3930</v>
      </c>
    </row>
    <row r="48" spans="2:11" ht="12.75">
      <c r="B48">
        <v>3926</v>
      </c>
      <c r="C48">
        <v>3577</v>
      </c>
      <c r="D48">
        <v>3200</v>
      </c>
      <c r="E48">
        <v>2838</v>
      </c>
      <c r="F48">
        <v>2466</v>
      </c>
      <c r="G48">
        <v>2039</v>
      </c>
      <c r="H48">
        <v>1640</v>
      </c>
      <c r="I48">
        <v>1194</v>
      </c>
      <c r="J48">
        <v>761</v>
      </c>
      <c r="K48">
        <v>375</v>
      </c>
    </row>
    <row r="49" spans="2:5" ht="12.75">
      <c r="B49">
        <v>58989</v>
      </c>
      <c r="C49">
        <v>53126</v>
      </c>
      <c r="D49">
        <v>47307</v>
      </c>
      <c r="E49">
        <v>41434</v>
      </c>
    </row>
    <row r="50" spans="2:6" ht="12.75">
      <c r="B50">
        <v>5359</v>
      </c>
      <c r="C50">
        <v>4920</v>
      </c>
      <c r="D50">
        <v>4430</v>
      </c>
      <c r="E50">
        <v>3945</v>
      </c>
      <c r="F50">
        <v>3433</v>
      </c>
    </row>
    <row r="51" spans="2:5" ht="12.75">
      <c r="B51">
        <v>7043</v>
      </c>
      <c r="C51">
        <v>6489</v>
      </c>
      <c r="D51">
        <v>5857</v>
      </c>
      <c r="E51">
        <v>5243</v>
      </c>
    </row>
    <row r="52" spans="2:11" ht="12.75">
      <c r="B52">
        <v>9032</v>
      </c>
      <c r="C52">
        <v>8347</v>
      </c>
      <c r="D52">
        <v>7577</v>
      </c>
      <c r="E52">
        <v>6785</v>
      </c>
      <c r="F52">
        <v>5921</v>
      </c>
      <c r="G52">
        <v>4999</v>
      </c>
      <c r="H52">
        <v>4090</v>
      </c>
      <c r="I52">
        <v>2979</v>
      </c>
      <c r="J52">
        <v>1946</v>
      </c>
      <c r="K52">
        <v>985</v>
      </c>
    </row>
    <row r="53" spans="2:4" ht="12.75">
      <c r="B53">
        <v>5482</v>
      </c>
      <c r="C53">
        <v>5032</v>
      </c>
      <c r="D53">
        <v>4529</v>
      </c>
    </row>
    <row r="54" ht="12.75">
      <c r="B54">
        <v>6770</v>
      </c>
    </row>
    <row r="55" spans="2:8" ht="12.75">
      <c r="B55">
        <v>1218</v>
      </c>
      <c r="C55">
        <v>949</v>
      </c>
      <c r="D55">
        <v>786</v>
      </c>
      <c r="E55">
        <v>640</v>
      </c>
      <c r="F55">
        <v>532</v>
      </c>
      <c r="G55">
        <v>436</v>
      </c>
      <c r="H55">
        <v>353</v>
      </c>
    </row>
    <row r="57" spans="2:5" ht="12.75">
      <c r="B57">
        <v>3225</v>
      </c>
      <c r="C57">
        <v>2763</v>
      </c>
      <c r="D57">
        <v>2403</v>
      </c>
      <c r="E57">
        <v>2047</v>
      </c>
    </row>
    <row r="58" spans="2:11" ht="12.75">
      <c r="B58">
        <v>4337</v>
      </c>
      <c r="C58">
        <v>3787</v>
      </c>
      <c r="D58">
        <v>3343</v>
      </c>
      <c r="E58">
        <v>2896</v>
      </c>
      <c r="F58">
        <v>2489</v>
      </c>
      <c r="G58">
        <v>2070</v>
      </c>
      <c r="H58">
        <v>1672</v>
      </c>
      <c r="I58">
        <v>1255</v>
      </c>
      <c r="J58">
        <v>796</v>
      </c>
      <c r="K58">
        <v>394</v>
      </c>
    </row>
    <row r="59" ht="12.75">
      <c r="B59">
        <v>12172</v>
      </c>
    </row>
    <row r="61" spans="2:6" ht="12.75">
      <c r="B61">
        <v>7001</v>
      </c>
      <c r="C61">
        <v>6498</v>
      </c>
      <c r="D61">
        <v>5876</v>
      </c>
      <c r="E61">
        <v>5280</v>
      </c>
      <c r="F61">
        <v>4583</v>
      </c>
    </row>
    <row r="62" spans="2:11" ht="12.75">
      <c r="B62">
        <v>519</v>
      </c>
      <c r="C62">
        <v>471</v>
      </c>
      <c r="D62">
        <v>423</v>
      </c>
      <c r="E62">
        <v>378</v>
      </c>
      <c r="F62">
        <v>330</v>
      </c>
      <c r="G62">
        <v>274</v>
      </c>
      <c r="H62">
        <v>205</v>
      </c>
      <c r="I62">
        <v>130</v>
      </c>
      <c r="J62">
        <v>78</v>
      </c>
      <c r="K62">
        <v>43</v>
      </c>
    </row>
    <row r="63" spans="2:8" ht="12.75">
      <c r="B63">
        <v>870</v>
      </c>
      <c r="C63">
        <v>777</v>
      </c>
      <c r="D63">
        <v>688</v>
      </c>
      <c r="E63">
        <v>609</v>
      </c>
      <c r="F63">
        <v>524</v>
      </c>
      <c r="G63">
        <v>449</v>
      </c>
      <c r="H63">
        <v>403</v>
      </c>
    </row>
    <row r="64" ht="12.75">
      <c r="B64">
        <v>1112</v>
      </c>
    </row>
    <row r="65" spans="2:6" ht="12.75">
      <c r="B65">
        <v>1531</v>
      </c>
      <c r="C65">
        <v>1391</v>
      </c>
      <c r="D65">
        <v>1269</v>
      </c>
      <c r="E65">
        <v>1163</v>
      </c>
      <c r="F65">
        <v>1015</v>
      </c>
    </row>
    <row r="66" spans="2:9" ht="12.75">
      <c r="B66">
        <v>17586</v>
      </c>
      <c r="C66">
        <v>16324</v>
      </c>
      <c r="D66">
        <v>14886</v>
      </c>
      <c r="E66">
        <v>13381</v>
      </c>
      <c r="F66">
        <v>11744</v>
      </c>
      <c r="G66">
        <v>9968</v>
      </c>
      <c r="H66">
        <v>8191</v>
      </c>
      <c r="I66">
        <v>6323</v>
      </c>
    </row>
    <row r="67" spans="2:11" ht="12.75">
      <c r="B67">
        <v>763</v>
      </c>
      <c r="C67">
        <v>719</v>
      </c>
      <c r="D67">
        <v>661</v>
      </c>
      <c r="E67">
        <v>586</v>
      </c>
      <c r="F67">
        <v>530</v>
      </c>
      <c r="G67">
        <v>443</v>
      </c>
      <c r="H67">
        <v>350</v>
      </c>
      <c r="I67">
        <v>232</v>
      </c>
      <c r="J67">
        <v>146</v>
      </c>
      <c r="K67">
        <v>55</v>
      </c>
    </row>
    <row r="68" spans="2:7" ht="12.75">
      <c r="B68">
        <v>5139</v>
      </c>
      <c r="C68">
        <v>4810</v>
      </c>
      <c r="D68">
        <v>4337</v>
      </c>
      <c r="E68">
        <v>3865</v>
      </c>
      <c r="F68">
        <v>3402</v>
      </c>
      <c r="G68">
        <v>2887</v>
      </c>
    </row>
    <row r="69" spans="2:8" ht="12.75">
      <c r="B69">
        <v>4842</v>
      </c>
      <c r="C69">
        <v>4532</v>
      </c>
      <c r="D69">
        <v>4096</v>
      </c>
      <c r="E69">
        <v>3661</v>
      </c>
      <c r="F69">
        <v>3228</v>
      </c>
      <c r="G69">
        <v>2746</v>
      </c>
      <c r="H69">
        <v>2222</v>
      </c>
    </row>
    <row r="70" spans="2:11" ht="12.75">
      <c r="B70">
        <v>1935</v>
      </c>
      <c r="C70">
        <v>1816</v>
      </c>
      <c r="D70">
        <v>1660</v>
      </c>
      <c r="E70">
        <v>1493</v>
      </c>
      <c r="F70">
        <v>1335</v>
      </c>
      <c r="G70">
        <v>1142</v>
      </c>
      <c r="H70">
        <v>909</v>
      </c>
      <c r="I70">
        <v>642</v>
      </c>
      <c r="J70">
        <v>428</v>
      </c>
      <c r="K70">
        <v>204</v>
      </c>
    </row>
    <row r="71" spans="2:6" ht="12.75">
      <c r="B71">
        <v>14369</v>
      </c>
      <c r="C71">
        <v>13296</v>
      </c>
      <c r="D71">
        <v>12060</v>
      </c>
      <c r="E71">
        <v>10690</v>
      </c>
      <c r="F71">
        <v>9265</v>
      </c>
    </row>
    <row r="72" spans="2:5" ht="12.75">
      <c r="B72">
        <v>1239</v>
      </c>
      <c r="C72">
        <v>1161</v>
      </c>
      <c r="D72">
        <v>1064</v>
      </c>
      <c r="E72">
        <v>957</v>
      </c>
    </row>
    <row r="73" spans="2:9" ht="12.75">
      <c r="B73">
        <v>1960</v>
      </c>
      <c r="C73">
        <v>1748</v>
      </c>
      <c r="D73">
        <v>1538</v>
      </c>
      <c r="E73">
        <v>1351</v>
      </c>
      <c r="F73">
        <v>1179</v>
      </c>
      <c r="G73">
        <v>981</v>
      </c>
      <c r="H73">
        <v>783</v>
      </c>
      <c r="I73">
        <v>598</v>
      </c>
    </row>
    <row r="74" spans="2:6" ht="12.75">
      <c r="B74">
        <v>35432</v>
      </c>
      <c r="C74">
        <v>32029</v>
      </c>
      <c r="D74">
        <v>28768</v>
      </c>
      <c r="E74">
        <v>25371</v>
      </c>
      <c r="F74">
        <v>22003</v>
      </c>
    </row>
    <row r="75" spans="2:7" ht="12.75">
      <c r="B75">
        <v>8617</v>
      </c>
      <c r="C75">
        <v>7879</v>
      </c>
      <c r="D75">
        <v>7076</v>
      </c>
      <c r="E75">
        <v>6271</v>
      </c>
      <c r="F75">
        <v>5426</v>
      </c>
      <c r="G75">
        <v>4554</v>
      </c>
    </row>
    <row r="76" spans="2:7" ht="12.75">
      <c r="B76">
        <v>49900</v>
      </c>
      <c r="C76">
        <v>45246</v>
      </c>
      <c r="D76">
        <v>40492</v>
      </c>
      <c r="E76">
        <v>35721</v>
      </c>
      <c r="F76">
        <v>30704</v>
      </c>
      <c r="G76">
        <v>25589</v>
      </c>
    </row>
    <row r="77" spans="2:7" ht="12.75">
      <c r="B77">
        <v>31181</v>
      </c>
      <c r="C77">
        <v>28430</v>
      </c>
      <c r="D77">
        <v>25635</v>
      </c>
      <c r="E77">
        <v>22719</v>
      </c>
      <c r="F77">
        <v>19648</v>
      </c>
      <c r="G77">
        <v>16334</v>
      </c>
    </row>
    <row r="78" spans="2:8" ht="12.75">
      <c r="B78">
        <v>709</v>
      </c>
      <c r="C78">
        <v>678</v>
      </c>
      <c r="D78">
        <v>636</v>
      </c>
      <c r="E78">
        <v>586</v>
      </c>
      <c r="F78">
        <v>527</v>
      </c>
      <c r="G78">
        <v>477</v>
      </c>
      <c r="H78">
        <v>394</v>
      </c>
    </row>
    <row r="79" spans="2:3" ht="12.75">
      <c r="B79">
        <v>42588</v>
      </c>
      <c r="C79">
        <v>38660</v>
      </c>
    </row>
    <row r="80" spans="2:7" ht="12.75">
      <c r="B80">
        <v>47962</v>
      </c>
      <c r="C80">
        <v>43436</v>
      </c>
      <c r="D80">
        <v>39053</v>
      </c>
      <c r="E80">
        <v>34415</v>
      </c>
      <c r="F80">
        <v>29763</v>
      </c>
      <c r="G80">
        <v>25152</v>
      </c>
    </row>
    <row r="81" spans="2:4" ht="12.75">
      <c r="B81">
        <v>44045</v>
      </c>
      <c r="C81">
        <v>39958</v>
      </c>
      <c r="D81">
        <v>35983</v>
      </c>
    </row>
    <row r="82" spans="2:10" ht="12.75">
      <c r="B82">
        <v>6276</v>
      </c>
      <c r="C82">
        <v>5718</v>
      </c>
      <c r="D82">
        <v>5114</v>
      </c>
      <c r="E82">
        <v>4435</v>
      </c>
      <c r="F82">
        <v>3744</v>
      </c>
      <c r="G82">
        <v>3089</v>
      </c>
      <c r="H82">
        <v>2398</v>
      </c>
      <c r="I82">
        <v>1653</v>
      </c>
      <c r="J82">
        <v>1040</v>
      </c>
    </row>
    <row r="83" spans="2:11" ht="12.75">
      <c r="B83">
        <v>30960</v>
      </c>
      <c r="C83">
        <v>28039</v>
      </c>
      <c r="D83">
        <v>25103</v>
      </c>
      <c r="E83">
        <v>22024</v>
      </c>
      <c r="F83">
        <v>18934</v>
      </c>
      <c r="G83">
        <v>15755</v>
      </c>
      <c r="H83">
        <v>12591</v>
      </c>
      <c r="I83">
        <v>9278</v>
      </c>
      <c r="J83">
        <v>6071</v>
      </c>
      <c r="K83">
        <v>3079</v>
      </c>
    </row>
    <row r="84" spans="2:3" ht="12.75">
      <c r="B84">
        <v>4176</v>
      </c>
      <c r="C84">
        <v>3874</v>
      </c>
    </row>
    <row r="85" spans="2:8" ht="12.75">
      <c r="B85">
        <v>4</v>
      </c>
      <c r="C85">
        <v>4</v>
      </c>
      <c r="D85">
        <v>3</v>
      </c>
      <c r="E85">
        <v>2</v>
      </c>
      <c r="F85">
        <v>2</v>
      </c>
      <c r="G85">
        <v>1</v>
      </c>
      <c r="H85">
        <v>1</v>
      </c>
    </row>
    <row r="86" spans="2:9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</row>
    <row r="87" spans="2:4" ht="12.75">
      <c r="B87">
        <v>43160</v>
      </c>
      <c r="C87">
        <v>39068</v>
      </c>
      <c r="D87">
        <v>34860</v>
      </c>
    </row>
    <row r="88" spans="2:3" ht="12.75">
      <c r="B88">
        <v>21384</v>
      </c>
      <c r="C88">
        <v>18755</v>
      </c>
    </row>
    <row r="89" spans="2:5" ht="12.75">
      <c r="B89">
        <v>687</v>
      </c>
      <c r="C89">
        <v>638</v>
      </c>
      <c r="D89">
        <v>565</v>
      </c>
      <c r="E89">
        <v>474</v>
      </c>
    </row>
    <row r="90" spans="2:7" ht="12.75">
      <c r="B90">
        <v>78047</v>
      </c>
      <c r="C90">
        <v>70215</v>
      </c>
      <c r="D90">
        <v>62502</v>
      </c>
      <c r="E90">
        <v>54759</v>
      </c>
      <c r="F90">
        <v>47025</v>
      </c>
      <c r="G90">
        <v>39339</v>
      </c>
    </row>
    <row r="91" spans="2:5" ht="12.75">
      <c r="B91">
        <v>515</v>
      </c>
      <c r="C91">
        <v>489</v>
      </c>
      <c r="D91">
        <v>415</v>
      </c>
      <c r="E91">
        <v>349</v>
      </c>
    </row>
    <row r="92" spans="2:9" ht="12.75">
      <c r="B92">
        <v>920</v>
      </c>
      <c r="C92">
        <v>874</v>
      </c>
      <c r="D92">
        <v>749</v>
      </c>
      <c r="E92">
        <v>630</v>
      </c>
      <c r="F92">
        <v>526</v>
      </c>
      <c r="G92">
        <v>409</v>
      </c>
      <c r="H92">
        <v>306</v>
      </c>
      <c r="I92">
        <v>199</v>
      </c>
    </row>
    <row r="93" spans="2:7" ht="12.75">
      <c r="B93">
        <v>2042</v>
      </c>
      <c r="C93">
        <v>1919</v>
      </c>
      <c r="D93">
        <v>1692</v>
      </c>
      <c r="E93">
        <v>1450</v>
      </c>
      <c r="F93">
        <v>1233</v>
      </c>
      <c r="G93">
        <v>994</v>
      </c>
    </row>
    <row r="94" spans="2:7" ht="12.75">
      <c r="B94">
        <v>27544</v>
      </c>
      <c r="C94">
        <v>25314</v>
      </c>
      <c r="D94">
        <v>22762</v>
      </c>
      <c r="E94">
        <v>20086</v>
      </c>
      <c r="F94">
        <v>17315</v>
      </c>
      <c r="G94">
        <v>14510</v>
      </c>
    </row>
    <row r="95" spans="2:8" ht="12.75">
      <c r="B95">
        <v>28</v>
      </c>
      <c r="C95">
        <v>27</v>
      </c>
      <c r="D95">
        <v>23</v>
      </c>
      <c r="E95">
        <v>21</v>
      </c>
      <c r="F95">
        <v>17</v>
      </c>
      <c r="G95">
        <v>15</v>
      </c>
      <c r="H95">
        <v>12</v>
      </c>
    </row>
    <row r="97" spans="2:9" ht="12.75">
      <c r="B97">
        <v>36557</v>
      </c>
      <c r="C97">
        <v>32843</v>
      </c>
      <c r="D97">
        <v>29225</v>
      </c>
      <c r="E97">
        <v>25635</v>
      </c>
      <c r="F97">
        <v>22088</v>
      </c>
      <c r="G97">
        <v>18479</v>
      </c>
      <c r="H97">
        <v>14987</v>
      </c>
      <c r="I97">
        <v>11242</v>
      </c>
    </row>
    <row r="98" spans="2:4" ht="12.75">
      <c r="B98">
        <v>82150</v>
      </c>
      <c r="C98">
        <v>73912</v>
      </c>
      <c r="D98">
        <v>65722</v>
      </c>
    </row>
    <row r="100" spans="2:7" ht="12.75">
      <c r="B100">
        <v>363</v>
      </c>
      <c r="C100">
        <v>339</v>
      </c>
      <c r="D100">
        <v>321</v>
      </c>
      <c r="E100">
        <v>284</v>
      </c>
      <c r="F100">
        <v>254</v>
      </c>
      <c r="G100">
        <v>222</v>
      </c>
    </row>
    <row r="101" spans="2:4" ht="12.75">
      <c r="B101">
        <v>2455</v>
      </c>
      <c r="C101">
        <v>2336</v>
      </c>
      <c r="D101">
        <v>2164</v>
      </c>
    </row>
    <row r="102" spans="2:4" ht="12.75">
      <c r="B102">
        <v>763</v>
      </c>
      <c r="C102">
        <v>718</v>
      </c>
      <c r="D102">
        <v>675</v>
      </c>
    </row>
    <row r="103" spans="2:6" ht="12.75">
      <c r="B103">
        <v>563</v>
      </c>
      <c r="C103">
        <v>528</v>
      </c>
      <c r="D103">
        <v>502</v>
      </c>
      <c r="E103">
        <v>450</v>
      </c>
      <c r="F103">
        <v>398</v>
      </c>
    </row>
    <row r="104" spans="2:6" ht="12.75">
      <c r="B104">
        <v>51556</v>
      </c>
      <c r="C104">
        <v>46058</v>
      </c>
      <c r="D104">
        <v>40852</v>
      </c>
      <c r="E104">
        <v>35651</v>
      </c>
      <c r="F104">
        <v>30482</v>
      </c>
    </row>
    <row r="105" ht="12.75">
      <c r="B105">
        <v>4294</v>
      </c>
    </row>
    <row r="106" spans="2:10" ht="12.75">
      <c r="B106">
        <v>3779</v>
      </c>
      <c r="C106">
        <v>3554</v>
      </c>
      <c r="D106">
        <v>3226</v>
      </c>
      <c r="E106">
        <v>2877</v>
      </c>
      <c r="F106">
        <v>2522</v>
      </c>
      <c r="G106">
        <v>2112</v>
      </c>
      <c r="H106">
        <v>1674</v>
      </c>
      <c r="I106">
        <v>1180</v>
      </c>
      <c r="J106">
        <v>804</v>
      </c>
    </row>
    <row r="107" spans="2:7" ht="12.75">
      <c r="B107">
        <v>70</v>
      </c>
      <c r="C107">
        <v>64</v>
      </c>
      <c r="D107">
        <v>58</v>
      </c>
      <c r="E107">
        <v>53</v>
      </c>
      <c r="F107">
        <v>43</v>
      </c>
      <c r="G107">
        <v>34</v>
      </c>
    </row>
    <row r="108" spans="2:7" ht="12.75">
      <c r="B108">
        <v>2473</v>
      </c>
      <c r="C108">
        <v>2225</v>
      </c>
      <c r="D108">
        <v>2054</v>
      </c>
      <c r="E108">
        <v>1896</v>
      </c>
      <c r="F108">
        <v>1688</v>
      </c>
      <c r="G108">
        <v>1480</v>
      </c>
    </row>
    <row r="109" spans="2:4" ht="12.75">
      <c r="B109">
        <v>1137</v>
      </c>
      <c r="C109">
        <v>1071</v>
      </c>
      <c r="D109">
        <v>966</v>
      </c>
    </row>
    <row r="110" spans="2:8" ht="12.75">
      <c r="B110">
        <v>240</v>
      </c>
      <c r="C110">
        <v>227</v>
      </c>
      <c r="D110">
        <v>189</v>
      </c>
      <c r="E110">
        <v>154</v>
      </c>
      <c r="F110">
        <v>127</v>
      </c>
      <c r="G110">
        <v>97</v>
      </c>
      <c r="H110">
        <v>72</v>
      </c>
    </row>
    <row r="112" ht="12.75">
      <c r="B112">
        <v>65476</v>
      </c>
    </row>
    <row r="113" spans="2:4" ht="12.75">
      <c r="B113">
        <v>17269</v>
      </c>
      <c r="C113">
        <v>15680</v>
      </c>
      <c r="D113">
        <v>14036</v>
      </c>
    </row>
    <row r="114" spans="2:6" ht="12.75">
      <c r="B114">
        <v>4929</v>
      </c>
      <c r="C114">
        <v>4458</v>
      </c>
      <c r="D114">
        <v>3978</v>
      </c>
      <c r="E114">
        <v>3490</v>
      </c>
      <c r="F114">
        <v>3005</v>
      </c>
    </row>
    <row r="115" spans="2:4" ht="12.75">
      <c r="B115">
        <v>6488</v>
      </c>
      <c r="C115">
        <v>5911</v>
      </c>
      <c r="D115">
        <v>5282</v>
      </c>
    </row>
    <row r="116" spans="2:5" ht="12.75">
      <c r="B116">
        <v>9238</v>
      </c>
      <c r="C116">
        <v>8498</v>
      </c>
      <c r="D116">
        <v>7633</v>
      </c>
      <c r="E116">
        <v>6750</v>
      </c>
    </row>
    <row r="117" spans="2:9" ht="12.75">
      <c r="B117">
        <v>5347</v>
      </c>
      <c r="C117">
        <v>4847</v>
      </c>
      <c r="D117">
        <v>4324</v>
      </c>
      <c r="E117">
        <v>3809</v>
      </c>
      <c r="F117">
        <v>3282</v>
      </c>
      <c r="G117">
        <v>2679</v>
      </c>
      <c r="H117">
        <v>2131</v>
      </c>
      <c r="I117">
        <v>1513</v>
      </c>
    </row>
    <row r="118" spans="2:8" ht="12.75">
      <c r="B118">
        <v>8753</v>
      </c>
      <c r="C118">
        <v>8040</v>
      </c>
      <c r="D118">
        <v>7224</v>
      </c>
      <c r="E118">
        <v>6394</v>
      </c>
      <c r="F118">
        <v>5514</v>
      </c>
      <c r="G118">
        <v>4555</v>
      </c>
      <c r="H118">
        <v>3644</v>
      </c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B1:L114"/>
  <sheetViews>
    <sheetView zoomScalePageLayoutView="0" workbookViewId="0" topLeftCell="A1">
      <selection activeCell="G1" sqref="G1:G1638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9" ht="12.75">
      <c r="B2">
        <v>1465</v>
      </c>
      <c r="C2">
        <v>1390</v>
      </c>
      <c r="D2">
        <v>1305</v>
      </c>
      <c r="E2">
        <v>1202</v>
      </c>
      <c r="F2">
        <v>1074</v>
      </c>
      <c r="G2">
        <v>940</v>
      </c>
      <c r="H2">
        <v>770</v>
      </c>
      <c r="I2">
        <v>577</v>
      </c>
    </row>
    <row r="5" spans="2:7" ht="12.75">
      <c r="B5">
        <v>3308</v>
      </c>
      <c r="C5">
        <v>2990</v>
      </c>
      <c r="D5">
        <v>2697</v>
      </c>
      <c r="E5">
        <v>2415</v>
      </c>
      <c r="F5">
        <v>2072</v>
      </c>
      <c r="G5">
        <v>1698</v>
      </c>
    </row>
    <row r="7" spans="2:9" ht="12.75">
      <c r="B7">
        <v>5995</v>
      </c>
      <c r="C7">
        <v>5546</v>
      </c>
      <c r="D7">
        <v>5019</v>
      </c>
      <c r="E7">
        <v>4433</v>
      </c>
      <c r="F7">
        <v>3819</v>
      </c>
      <c r="G7">
        <v>3183</v>
      </c>
      <c r="H7">
        <v>2489</v>
      </c>
      <c r="I7">
        <v>1812</v>
      </c>
    </row>
    <row r="8" spans="2:7" ht="12.75">
      <c r="B8">
        <v>1121</v>
      </c>
      <c r="C8">
        <v>1022</v>
      </c>
      <c r="D8">
        <v>901</v>
      </c>
      <c r="E8">
        <v>807</v>
      </c>
      <c r="F8">
        <v>1588</v>
      </c>
      <c r="G8">
        <v>1321</v>
      </c>
    </row>
    <row r="11" ht="12.75">
      <c r="B11">
        <v>4635</v>
      </c>
    </row>
    <row r="15" spans="2:11" ht="12.75">
      <c r="B15">
        <v>2179</v>
      </c>
      <c r="C15">
        <v>2036</v>
      </c>
      <c r="D15">
        <v>1858</v>
      </c>
      <c r="E15">
        <v>1637</v>
      </c>
      <c r="F15">
        <v>2155</v>
      </c>
      <c r="G15">
        <v>1835</v>
      </c>
      <c r="H15">
        <v>1454</v>
      </c>
      <c r="I15">
        <v>1109</v>
      </c>
      <c r="J15">
        <v>741</v>
      </c>
      <c r="K15">
        <v>367</v>
      </c>
    </row>
    <row r="17" spans="2:11" ht="12.75">
      <c r="B17">
        <v>1972</v>
      </c>
      <c r="C17">
        <v>1710</v>
      </c>
      <c r="D17">
        <v>1474</v>
      </c>
      <c r="E17">
        <v>1276</v>
      </c>
      <c r="F17">
        <v>1513</v>
      </c>
      <c r="G17">
        <v>1255</v>
      </c>
      <c r="H17">
        <v>1062</v>
      </c>
      <c r="I17">
        <v>847</v>
      </c>
      <c r="J17">
        <v>616</v>
      </c>
      <c r="K17">
        <v>303</v>
      </c>
    </row>
    <row r="21" spans="2:9" ht="12.75">
      <c r="B21">
        <v>28408</v>
      </c>
      <c r="C21">
        <v>25388</v>
      </c>
      <c r="D21">
        <v>22479</v>
      </c>
      <c r="E21">
        <v>19546</v>
      </c>
      <c r="F21">
        <v>16702</v>
      </c>
      <c r="G21">
        <v>13795</v>
      </c>
      <c r="H21">
        <v>11060</v>
      </c>
      <c r="I21">
        <v>8376</v>
      </c>
    </row>
    <row r="23" spans="2:7" ht="12.75">
      <c r="B23">
        <v>1313</v>
      </c>
      <c r="C23">
        <v>1159</v>
      </c>
      <c r="D23">
        <v>1030</v>
      </c>
      <c r="E23">
        <v>918</v>
      </c>
      <c r="F23">
        <v>790</v>
      </c>
      <c r="G23">
        <v>638</v>
      </c>
    </row>
    <row r="24" spans="2:9" ht="12.75">
      <c r="B24">
        <v>7307</v>
      </c>
      <c r="C24">
        <v>6780</v>
      </c>
      <c r="D24">
        <v>6189</v>
      </c>
      <c r="E24">
        <v>5585</v>
      </c>
      <c r="F24">
        <v>4909</v>
      </c>
      <c r="G24">
        <v>8169</v>
      </c>
      <c r="H24">
        <v>6780</v>
      </c>
      <c r="I24">
        <v>5008</v>
      </c>
    </row>
    <row r="27" spans="2:11" ht="12.75">
      <c r="B27">
        <v>2517</v>
      </c>
      <c r="C27">
        <v>2133</v>
      </c>
      <c r="D27">
        <v>1865</v>
      </c>
      <c r="E27">
        <v>1608</v>
      </c>
      <c r="F27">
        <v>1362</v>
      </c>
      <c r="G27">
        <v>1102</v>
      </c>
      <c r="H27">
        <v>893</v>
      </c>
      <c r="I27">
        <v>659</v>
      </c>
      <c r="J27">
        <v>422</v>
      </c>
      <c r="K27">
        <v>1035</v>
      </c>
    </row>
    <row r="48" spans="2:11" ht="12.75">
      <c r="B48">
        <v>3926</v>
      </c>
      <c r="C48">
        <v>3577</v>
      </c>
      <c r="D48">
        <v>3200</v>
      </c>
      <c r="E48">
        <v>2838</v>
      </c>
      <c r="F48">
        <v>2466</v>
      </c>
      <c r="G48">
        <v>2039</v>
      </c>
      <c r="H48">
        <v>1640</v>
      </c>
      <c r="I48">
        <v>1194</v>
      </c>
      <c r="J48">
        <v>761</v>
      </c>
      <c r="K48">
        <v>375</v>
      </c>
    </row>
    <row r="55" spans="2:11" ht="12.75">
      <c r="B55">
        <v>1218</v>
      </c>
      <c r="C55">
        <v>949</v>
      </c>
      <c r="D55">
        <v>786</v>
      </c>
      <c r="E55">
        <v>640</v>
      </c>
      <c r="F55">
        <v>532</v>
      </c>
      <c r="G55">
        <v>436</v>
      </c>
      <c r="H55">
        <v>353</v>
      </c>
      <c r="I55">
        <v>1255</v>
      </c>
      <c r="J55">
        <v>796</v>
      </c>
      <c r="K55">
        <v>394</v>
      </c>
    </row>
    <row r="61" spans="2:11" ht="12.75">
      <c r="B61">
        <v>519</v>
      </c>
      <c r="C61">
        <v>471</v>
      </c>
      <c r="D61">
        <v>423</v>
      </c>
      <c r="E61">
        <v>378</v>
      </c>
      <c r="F61">
        <v>330</v>
      </c>
      <c r="G61">
        <v>274</v>
      </c>
      <c r="H61">
        <v>205</v>
      </c>
      <c r="I61">
        <v>130</v>
      </c>
      <c r="J61">
        <v>78</v>
      </c>
      <c r="K61">
        <v>43</v>
      </c>
    </row>
    <row r="63" spans="2:8" ht="12.75">
      <c r="B63">
        <v>870</v>
      </c>
      <c r="C63">
        <v>777</v>
      </c>
      <c r="D63">
        <v>688</v>
      </c>
      <c r="E63">
        <v>609</v>
      </c>
      <c r="F63">
        <v>524</v>
      </c>
      <c r="G63">
        <v>449</v>
      </c>
      <c r="H63">
        <v>403</v>
      </c>
    </row>
    <row r="64" ht="12.75">
      <c r="B64">
        <v>1112</v>
      </c>
    </row>
    <row r="65" spans="2:6" ht="12.75">
      <c r="B65">
        <v>1531</v>
      </c>
      <c r="C65">
        <v>1391</v>
      </c>
      <c r="D65">
        <v>1269</v>
      </c>
      <c r="E65">
        <v>1163</v>
      </c>
      <c r="F65">
        <v>1015</v>
      </c>
    </row>
    <row r="66" spans="2:9" ht="12.75">
      <c r="B66">
        <v>17586</v>
      </c>
      <c r="C66">
        <v>16324</v>
      </c>
      <c r="D66">
        <v>14886</v>
      </c>
      <c r="E66">
        <v>13381</v>
      </c>
      <c r="F66">
        <v>11744</v>
      </c>
      <c r="G66">
        <v>9968</v>
      </c>
      <c r="H66">
        <v>8191</v>
      </c>
      <c r="I66">
        <v>6323</v>
      </c>
    </row>
    <row r="67" spans="2:11" ht="12.75">
      <c r="B67">
        <v>763</v>
      </c>
      <c r="C67">
        <v>719</v>
      </c>
      <c r="D67">
        <v>661</v>
      </c>
      <c r="E67">
        <v>586</v>
      </c>
      <c r="F67">
        <v>530</v>
      </c>
      <c r="G67">
        <v>443</v>
      </c>
      <c r="H67">
        <v>350</v>
      </c>
      <c r="I67">
        <v>232</v>
      </c>
      <c r="J67">
        <v>146</v>
      </c>
      <c r="K67">
        <v>55</v>
      </c>
    </row>
    <row r="73" spans="2:9" ht="12.75">
      <c r="B73">
        <v>1960</v>
      </c>
      <c r="C73">
        <v>1748</v>
      </c>
      <c r="D73">
        <v>1538</v>
      </c>
      <c r="E73">
        <v>1351</v>
      </c>
      <c r="F73">
        <v>1179</v>
      </c>
      <c r="G73">
        <v>981</v>
      </c>
      <c r="H73">
        <v>783</v>
      </c>
      <c r="I73">
        <v>598</v>
      </c>
    </row>
    <row r="74" spans="2:6" ht="12.75">
      <c r="B74">
        <v>35432</v>
      </c>
      <c r="C74">
        <v>32029</v>
      </c>
      <c r="D74">
        <v>28768</v>
      </c>
      <c r="E74">
        <v>25371</v>
      </c>
      <c r="F74">
        <v>22003</v>
      </c>
    </row>
    <row r="75" spans="2:7" ht="12.75">
      <c r="B75">
        <v>8617</v>
      </c>
      <c r="C75">
        <v>7879</v>
      </c>
      <c r="D75">
        <v>7076</v>
      </c>
      <c r="E75">
        <v>6271</v>
      </c>
      <c r="F75">
        <v>5426</v>
      </c>
      <c r="G75">
        <v>4554</v>
      </c>
    </row>
    <row r="78" spans="2:8" ht="12.75">
      <c r="B78">
        <v>709</v>
      </c>
      <c r="C78">
        <v>678</v>
      </c>
      <c r="D78">
        <v>636</v>
      </c>
      <c r="E78">
        <v>586</v>
      </c>
      <c r="F78">
        <v>527</v>
      </c>
      <c r="G78">
        <v>477</v>
      </c>
      <c r="H78">
        <v>394</v>
      </c>
    </row>
    <row r="79" spans="2:7" ht="12.75">
      <c r="B79">
        <v>42588</v>
      </c>
      <c r="C79">
        <v>38660</v>
      </c>
      <c r="D79">
        <v>35983</v>
      </c>
      <c r="E79">
        <v>34415</v>
      </c>
      <c r="F79">
        <v>29763</v>
      </c>
      <c r="G79">
        <v>25152</v>
      </c>
    </row>
    <row r="82" spans="2:11" ht="12.75">
      <c r="B82">
        <v>6276</v>
      </c>
      <c r="C82">
        <v>5718</v>
      </c>
      <c r="D82">
        <v>5114</v>
      </c>
      <c r="E82">
        <v>4435</v>
      </c>
      <c r="F82">
        <v>3744</v>
      </c>
      <c r="G82">
        <v>3089</v>
      </c>
      <c r="H82">
        <v>2398</v>
      </c>
      <c r="I82">
        <v>1653</v>
      </c>
      <c r="J82">
        <v>1040</v>
      </c>
      <c r="K82">
        <v>3079</v>
      </c>
    </row>
    <row r="84" spans="2:3" ht="12.75">
      <c r="B84">
        <v>4176</v>
      </c>
      <c r="C84">
        <v>3874</v>
      </c>
    </row>
    <row r="85" spans="2:8" ht="12.75">
      <c r="B85">
        <v>4</v>
      </c>
      <c r="C85">
        <v>4</v>
      </c>
      <c r="D85">
        <v>3</v>
      </c>
      <c r="E85">
        <v>2</v>
      </c>
      <c r="F85">
        <v>2</v>
      </c>
      <c r="G85">
        <v>1</v>
      </c>
      <c r="H85">
        <v>1</v>
      </c>
    </row>
    <row r="86" spans="2:9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</row>
    <row r="87" spans="2:4" ht="12.75">
      <c r="B87">
        <v>43160</v>
      </c>
      <c r="C87">
        <v>39068</v>
      </c>
      <c r="D87">
        <v>34860</v>
      </c>
    </row>
    <row r="88" spans="2:3" ht="12.75">
      <c r="B88">
        <v>21384</v>
      </c>
      <c r="C88">
        <v>18755</v>
      </c>
    </row>
    <row r="89" spans="2:5" ht="12.75">
      <c r="B89">
        <v>687</v>
      </c>
      <c r="C89">
        <v>638</v>
      </c>
      <c r="D89">
        <v>565</v>
      </c>
      <c r="E89">
        <v>474</v>
      </c>
    </row>
    <row r="90" spans="2:7" ht="12.75">
      <c r="B90">
        <v>78047</v>
      </c>
      <c r="C90">
        <v>70215</v>
      </c>
      <c r="D90">
        <v>62502</v>
      </c>
      <c r="E90">
        <v>54759</v>
      </c>
      <c r="F90">
        <v>47025</v>
      </c>
      <c r="G90">
        <v>39339</v>
      </c>
    </row>
    <row r="91" spans="2:9" ht="12.75">
      <c r="B91">
        <v>515</v>
      </c>
      <c r="C91">
        <v>489</v>
      </c>
      <c r="D91">
        <v>415</v>
      </c>
      <c r="E91">
        <v>349</v>
      </c>
      <c r="F91">
        <v>526</v>
      </c>
      <c r="G91">
        <v>409</v>
      </c>
      <c r="H91">
        <v>306</v>
      </c>
      <c r="I91">
        <v>199</v>
      </c>
    </row>
    <row r="94" spans="2:7" ht="12.75">
      <c r="B94">
        <v>27544</v>
      </c>
      <c r="C94">
        <v>25314</v>
      </c>
      <c r="D94">
        <v>22762</v>
      </c>
      <c r="E94">
        <v>20086</v>
      </c>
      <c r="F94">
        <v>17315</v>
      </c>
      <c r="G94">
        <v>14510</v>
      </c>
    </row>
    <row r="95" spans="2:8" ht="12.75">
      <c r="B95">
        <v>28</v>
      </c>
      <c r="C95">
        <v>27</v>
      </c>
      <c r="D95">
        <v>23</v>
      </c>
      <c r="E95">
        <v>21</v>
      </c>
      <c r="F95">
        <v>17</v>
      </c>
      <c r="G95">
        <v>15</v>
      </c>
      <c r="H95">
        <v>12</v>
      </c>
    </row>
    <row r="97" spans="2:9" ht="12.75">
      <c r="B97">
        <v>36557</v>
      </c>
      <c r="C97">
        <v>32843</v>
      </c>
      <c r="D97">
        <v>29225</v>
      </c>
      <c r="E97">
        <v>25635</v>
      </c>
      <c r="F97">
        <v>22088</v>
      </c>
      <c r="G97">
        <v>18479</v>
      </c>
      <c r="H97">
        <v>14987</v>
      </c>
      <c r="I97">
        <v>11242</v>
      </c>
    </row>
    <row r="100" spans="2:7" ht="12.75">
      <c r="B100">
        <v>363</v>
      </c>
      <c r="C100">
        <v>339</v>
      </c>
      <c r="D100">
        <v>321</v>
      </c>
      <c r="E100">
        <v>284</v>
      </c>
      <c r="F100">
        <v>254</v>
      </c>
      <c r="G100">
        <v>222</v>
      </c>
    </row>
    <row r="104" spans="2:6" ht="12.75">
      <c r="B104">
        <v>4294</v>
      </c>
      <c r="C104">
        <v>46058</v>
      </c>
      <c r="D104">
        <v>40852</v>
      </c>
      <c r="E104">
        <v>35651</v>
      </c>
      <c r="F104">
        <v>30482</v>
      </c>
    </row>
    <row r="106" spans="2:10" ht="12.75">
      <c r="B106">
        <v>3779</v>
      </c>
      <c r="C106">
        <v>3554</v>
      </c>
      <c r="D106">
        <v>3226</v>
      </c>
      <c r="E106">
        <v>2877</v>
      </c>
      <c r="F106">
        <v>2522</v>
      </c>
      <c r="G106">
        <v>2112</v>
      </c>
      <c r="H106">
        <v>1674</v>
      </c>
      <c r="I106">
        <v>1180</v>
      </c>
      <c r="J106">
        <v>804</v>
      </c>
    </row>
    <row r="107" spans="2:7" ht="12.75">
      <c r="B107">
        <v>70</v>
      </c>
      <c r="C107">
        <v>64</v>
      </c>
      <c r="D107">
        <v>58</v>
      </c>
      <c r="E107">
        <v>53</v>
      </c>
      <c r="F107">
        <v>43</v>
      </c>
      <c r="G107">
        <v>34</v>
      </c>
    </row>
    <row r="109" spans="2:8" ht="12.75">
      <c r="B109">
        <v>240</v>
      </c>
      <c r="C109">
        <v>227</v>
      </c>
      <c r="D109">
        <v>189</v>
      </c>
      <c r="E109">
        <v>154</v>
      </c>
      <c r="F109">
        <v>127</v>
      </c>
      <c r="G109">
        <v>97</v>
      </c>
      <c r="H109">
        <v>72</v>
      </c>
    </row>
    <row r="114" spans="2:9" ht="12.75">
      <c r="B114">
        <v>4929</v>
      </c>
      <c r="C114">
        <v>4458</v>
      </c>
      <c r="D114">
        <v>3978</v>
      </c>
      <c r="E114">
        <v>3490</v>
      </c>
      <c r="F114">
        <v>3005</v>
      </c>
      <c r="G114">
        <v>2679</v>
      </c>
      <c r="H114">
        <v>2131</v>
      </c>
      <c r="I114">
        <v>1513</v>
      </c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B1:L118"/>
  <sheetViews>
    <sheetView zoomScalePageLayoutView="0" workbookViewId="0" topLeftCell="A1">
      <selection activeCell="F1" sqref="F1:F1638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ht="12.75">
      <c r="B2">
        <v>4717</v>
      </c>
    </row>
    <row r="3" ht="12.75">
      <c r="B3">
        <v>1465</v>
      </c>
    </row>
    <row r="4" spans="2:6" ht="12.75">
      <c r="B4">
        <v>11811</v>
      </c>
      <c r="C4">
        <v>10211</v>
      </c>
      <c r="D4">
        <v>8609</v>
      </c>
      <c r="E4">
        <v>7410</v>
      </c>
      <c r="F4">
        <v>6136</v>
      </c>
    </row>
    <row r="5" spans="2:7" ht="12.75">
      <c r="B5">
        <v>5430</v>
      </c>
      <c r="C5">
        <v>4862</v>
      </c>
      <c r="D5">
        <v>4269</v>
      </c>
      <c r="E5">
        <v>3705</v>
      </c>
      <c r="F5">
        <v>3027</v>
      </c>
      <c r="G5">
        <v>2440</v>
      </c>
    </row>
    <row r="6" spans="2:6" ht="12.75">
      <c r="B6">
        <v>3308</v>
      </c>
      <c r="C6">
        <v>3007</v>
      </c>
      <c r="D6">
        <v>2700</v>
      </c>
      <c r="E6">
        <v>2367</v>
      </c>
      <c r="F6">
        <v>1949</v>
      </c>
    </row>
    <row r="7" spans="2:4" ht="12.75">
      <c r="B7">
        <v>5995</v>
      </c>
      <c r="C7">
        <v>5413</v>
      </c>
      <c r="D7">
        <v>4882</v>
      </c>
    </row>
    <row r="8" spans="2:6" ht="12.75">
      <c r="B8">
        <v>2399</v>
      </c>
      <c r="C8">
        <v>2165</v>
      </c>
      <c r="D8">
        <v>1934</v>
      </c>
      <c r="E8">
        <v>1670</v>
      </c>
      <c r="F8">
        <v>1336</v>
      </c>
    </row>
    <row r="9" spans="2:10" ht="12.75">
      <c r="B9">
        <v>38420</v>
      </c>
      <c r="C9">
        <v>34272</v>
      </c>
      <c r="D9">
        <v>30047</v>
      </c>
      <c r="E9">
        <v>25869</v>
      </c>
      <c r="F9">
        <v>21849</v>
      </c>
      <c r="G9">
        <v>18039</v>
      </c>
      <c r="H9">
        <v>14276</v>
      </c>
      <c r="I9">
        <v>10526</v>
      </c>
      <c r="J9">
        <v>6922</v>
      </c>
    </row>
    <row r="10" spans="2:8" ht="12.75">
      <c r="B10">
        <v>1121</v>
      </c>
      <c r="C10">
        <v>1029</v>
      </c>
      <c r="D10">
        <v>957</v>
      </c>
      <c r="E10">
        <v>846</v>
      </c>
      <c r="F10">
        <v>697</v>
      </c>
      <c r="G10">
        <v>567</v>
      </c>
      <c r="H10">
        <v>431</v>
      </c>
    </row>
    <row r="11" spans="2:11" ht="12.75">
      <c r="B11">
        <v>17138</v>
      </c>
      <c r="C11">
        <v>15026</v>
      </c>
      <c r="D11">
        <v>12845</v>
      </c>
      <c r="E11">
        <v>11028</v>
      </c>
      <c r="F11">
        <v>9077</v>
      </c>
      <c r="G11">
        <v>7256</v>
      </c>
      <c r="H11">
        <v>5668</v>
      </c>
      <c r="I11">
        <v>4110</v>
      </c>
      <c r="J11">
        <v>2567</v>
      </c>
      <c r="K11">
        <v>1174</v>
      </c>
    </row>
    <row r="12" spans="2:11" ht="12.75">
      <c r="B12">
        <v>15281</v>
      </c>
      <c r="C12">
        <v>13357</v>
      </c>
      <c r="D12">
        <v>11372</v>
      </c>
      <c r="E12">
        <v>9728</v>
      </c>
      <c r="F12">
        <v>7959</v>
      </c>
      <c r="G12">
        <v>6326</v>
      </c>
      <c r="H12">
        <v>4939</v>
      </c>
      <c r="I12">
        <v>3562</v>
      </c>
      <c r="J12">
        <v>2192</v>
      </c>
      <c r="K12">
        <v>1010</v>
      </c>
    </row>
    <row r="13" spans="2:11" ht="12.75">
      <c r="B13">
        <v>20985</v>
      </c>
      <c r="C13">
        <v>18502</v>
      </c>
      <c r="D13">
        <v>15928</v>
      </c>
      <c r="E13">
        <v>13772</v>
      </c>
      <c r="F13">
        <v>11414</v>
      </c>
      <c r="G13">
        <v>9184</v>
      </c>
      <c r="H13">
        <v>7202</v>
      </c>
      <c r="I13">
        <v>5243</v>
      </c>
      <c r="J13">
        <v>3317</v>
      </c>
      <c r="K13">
        <v>1527</v>
      </c>
    </row>
    <row r="14" spans="2:11" ht="12.75">
      <c r="B14">
        <v>4635</v>
      </c>
      <c r="C14">
        <v>4035</v>
      </c>
      <c r="D14">
        <v>3429</v>
      </c>
      <c r="E14">
        <v>2932</v>
      </c>
      <c r="F14">
        <v>2401</v>
      </c>
      <c r="G14">
        <v>1911</v>
      </c>
      <c r="H14">
        <v>1502</v>
      </c>
      <c r="I14">
        <v>1083</v>
      </c>
      <c r="J14">
        <v>629</v>
      </c>
      <c r="K14">
        <v>301</v>
      </c>
    </row>
    <row r="15" spans="2:8" ht="12.75">
      <c r="B15">
        <v>2179</v>
      </c>
      <c r="C15">
        <v>1934</v>
      </c>
      <c r="D15">
        <v>1669</v>
      </c>
      <c r="E15">
        <v>1408</v>
      </c>
      <c r="F15">
        <v>1196</v>
      </c>
      <c r="G15">
        <v>947</v>
      </c>
      <c r="H15">
        <v>761</v>
      </c>
    </row>
    <row r="16" spans="2:3" ht="12.75">
      <c r="B16">
        <v>3582</v>
      </c>
      <c r="C16">
        <v>3224</v>
      </c>
    </row>
    <row r="17" spans="2:4" ht="12.75">
      <c r="B17">
        <v>8065</v>
      </c>
      <c r="C17">
        <v>7084</v>
      </c>
      <c r="D17">
        <v>6106</v>
      </c>
    </row>
    <row r="18" ht="12.75">
      <c r="B18">
        <v>15798</v>
      </c>
    </row>
    <row r="19" spans="2:4" ht="12.75">
      <c r="B19">
        <v>2678</v>
      </c>
      <c r="C19">
        <v>2387</v>
      </c>
      <c r="D19">
        <v>2091</v>
      </c>
    </row>
    <row r="20" spans="2:8" ht="12.75">
      <c r="B20">
        <v>1972</v>
      </c>
      <c r="C20">
        <v>1755</v>
      </c>
      <c r="D20">
        <v>1525</v>
      </c>
      <c r="E20">
        <v>1346</v>
      </c>
      <c r="F20">
        <v>1205</v>
      </c>
      <c r="G20">
        <v>1075</v>
      </c>
      <c r="H20">
        <v>883</v>
      </c>
    </row>
    <row r="21" ht="12.75">
      <c r="B21">
        <v>28408</v>
      </c>
    </row>
    <row r="22" spans="2:6" ht="12.75">
      <c r="B22">
        <v>44347</v>
      </c>
      <c r="C22">
        <v>39807</v>
      </c>
      <c r="D22">
        <v>35244</v>
      </c>
      <c r="E22">
        <v>30850</v>
      </c>
      <c r="F22">
        <v>26599</v>
      </c>
    </row>
    <row r="23" spans="2:6" ht="12.75">
      <c r="B23">
        <v>1313</v>
      </c>
      <c r="C23">
        <v>1173</v>
      </c>
      <c r="D23">
        <v>1028</v>
      </c>
      <c r="E23">
        <v>932</v>
      </c>
      <c r="F23">
        <v>799</v>
      </c>
    </row>
    <row r="24" spans="2:4" ht="12.75">
      <c r="B24">
        <v>14508</v>
      </c>
      <c r="C24">
        <v>12756</v>
      </c>
      <c r="D24">
        <v>11037</v>
      </c>
    </row>
    <row r="25" spans="2:5" ht="12.75">
      <c r="B25">
        <v>18137</v>
      </c>
      <c r="C25">
        <v>15975</v>
      </c>
      <c r="D25">
        <v>13836</v>
      </c>
      <c r="E25">
        <v>11928</v>
      </c>
    </row>
    <row r="26" spans="2:7" ht="12.75">
      <c r="B26">
        <v>7307</v>
      </c>
      <c r="C26">
        <v>6339</v>
      </c>
      <c r="D26">
        <v>5361</v>
      </c>
      <c r="E26">
        <v>4558</v>
      </c>
      <c r="F26">
        <v>3711</v>
      </c>
      <c r="G26">
        <v>3071</v>
      </c>
    </row>
    <row r="27" spans="2:4" ht="12.75">
      <c r="B27">
        <v>13849</v>
      </c>
      <c r="C27">
        <v>12730</v>
      </c>
      <c r="D27">
        <v>11643</v>
      </c>
    </row>
    <row r="28" spans="2:5" ht="12.75">
      <c r="B28">
        <v>5608</v>
      </c>
      <c r="C28">
        <v>5153</v>
      </c>
      <c r="D28">
        <v>4701</v>
      </c>
      <c r="E28">
        <v>4243</v>
      </c>
    </row>
    <row r="29" spans="2:10" ht="12.75">
      <c r="B29">
        <v>22501</v>
      </c>
      <c r="C29">
        <v>20439</v>
      </c>
      <c r="D29">
        <v>18459</v>
      </c>
      <c r="E29">
        <v>16156</v>
      </c>
      <c r="F29">
        <v>13664</v>
      </c>
      <c r="G29">
        <v>11466</v>
      </c>
      <c r="H29">
        <v>9204</v>
      </c>
      <c r="I29">
        <v>7031</v>
      </c>
      <c r="J29">
        <v>4856</v>
      </c>
    </row>
    <row r="30" spans="2:5" ht="12.75">
      <c r="B30">
        <v>8727</v>
      </c>
      <c r="C30">
        <v>8032</v>
      </c>
      <c r="D30">
        <v>7331</v>
      </c>
      <c r="E30">
        <v>6587</v>
      </c>
    </row>
    <row r="31" spans="2:6" ht="12.75">
      <c r="B31">
        <v>14815</v>
      </c>
      <c r="C31">
        <v>13614</v>
      </c>
      <c r="D31">
        <v>12442</v>
      </c>
      <c r="E31">
        <v>11082</v>
      </c>
      <c r="F31">
        <v>9497</v>
      </c>
    </row>
    <row r="34" spans="2:5" ht="12.75">
      <c r="B34">
        <v>3018</v>
      </c>
      <c r="C34">
        <v>2754</v>
      </c>
      <c r="D34">
        <v>2484</v>
      </c>
      <c r="E34">
        <v>2232</v>
      </c>
    </row>
    <row r="35" spans="2:3" ht="12.75">
      <c r="B35">
        <v>2517</v>
      </c>
      <c r="C35">
        <v>2298</v>
      </c>
    </row>
    <row r="36" ht="12.75">
      <c r="B36">
        <v>16325</v>
      </c>
    </row>
    <row r="38" spans="2:5" ht="12.75">
      <c r="B38">
        <v>10855</v>
      </c>
      <c r="C38">
        <v>9992</v>
      </c>
      <c r="D38">
        <v>9138</v>
      </c>
      <c r="E38">
        <v>8181</v>
      </c>
    </row>
    <row r="39" spans="2:5" ht="12.75">
      <c r="B39">
        <v>4082</v>
      </c>
      <c r="C39">
        <v>3734</v>
      </c>
      <c r="D39">
        <v>3380</v>
      </c>
      <c r="E39">
        <v>3047</v>
      </c>
    </row>
    <row r="41" spans="2:9" ht="12.75">
      <c r="B41">
        <v>14386</v>
      </c>
      <c r="C41">
        <v>13220</v>
      </c>
      <c r="D41">
        <v>12086</v>
      </c>
      <c r="E41">
        <v>10767</v>
      </c>
      <c r="F41">
        <v>9232</v>
      </c>
      <c r="G41">
        <v>7866</v>
      </c>
      <c r="H41">
        <v>6371</v>
      </c>
      <c r="I41">
        <v>4950</v>
      </c>
    </row>
    <row r="42" spans="2:10" ht="12.75">
      <c r="B42">
        <v>14371</v>
      </c>
      <c r="C42">
        <v>13206</v>
      </c>
      <c r="D42">
        <v>12073</v>
      </c>
      <c r="E42">
        <v>10756</v>
      </c>
      <c r="F42">
        <v>9221</v>
      </c>
      <c r="G42">
        <v>7856</v>
      </c>
      <c r="H42">
        <v>6365</v>
      </c>
      <c r="I42">
        <v>4945</v>
      </c>
      <c r="J42">
        <v>3530</v>
      </c>
    </row>
    <row r="43" spans="2:7" ht="12.75">
      <c r="B43">
        <v>6311</v>
      </c>
      <c r="C43">
        <v>5805</v>
      </c>
      <c r="D43">
        <v>5303</v>
      </c>
      <c r="E43">
        <v>4773</v>
      </c>
      <c r="F43">
        <v>4152</v>
      </c>
      <c r="G43">
        <v>3585</v>
      </c>
    </row>
    <row r="44" ht="12.75">
      <c r="B44">
        <v>12837</v>
      </c>
    </row>
    <row r="46" spans="2:4" ht="12.75">
      <c r="B46">
        <v>16345</v>
      </c>
      <c r="C46">
        <v>14974</v>
      </c>
      <c r="D46">
        <v>13653</v>
      </c>
    </row>
    <row r="47" spans="2:5" ht="12.75">
      <c r="B47">
        <v>11281</v>
      </c>
      <c r="C47">
        <v>10385</v>
      </c>
      <c r="D47">
        <v>9496</v>
      </c>
      <c r="E47">
        <v>8496</v>
      </c>
    </row>
    <row r="48" spans="2:3" ht="12.75">
      <c r="B48">
        <v>3926</v>
      </c>
      <c r="C48">
        <v>3546</v>
      </c>
    </row>
    <row r="49" spans="2:8" ht="12.75">
      <c r="B49">
        <v>58989</v>
      </c>
      <c r="C49">
        <v>53172</v>
      </c>
      <c r="D49">
        <v>47379</v>
      </c>
      <c r="E49">
        <v>41443</v>
      </c>
      <c r="F49">
        <v>35272</v>
      </c>
      <c r="G49">
        <v>29354</v>
      </c>
      <c r="H49">
        <v>23430</v>
      </c>
    </row>
    <row r="50" spans="2:7" ht="12.75">
      <c r="B50">
        <v>5359</v>
      </c>
      <c r="C50">
        <v>4826</v>
      </c>
      <c r="D50">
        <v>4260</v>
      </c>
      <c r="E50">
        <v>3682</v>
      </c>
      <c r="F50">
        <v>3044</v>
      </c>
      <c r="G50">
        <v>2496</v>
      </c>
    </row>
    <row r="51" spans="2:8" ht="12.75">
      <c r="B51">
        <v>7043</v>
      </c>
      <c r="C51">
        <v>6339</v>
      </c>
      <c r="D51">
        <v>5564</v>
      </c>
      <c r="E51">
        <v>4788</v>
      </c>
      <c r="F51">
        <v>3898</v>
      </c>
      <c r="G51">
        <v>3191</v>
      </c>
      <c r="H51">
        <v>2463</v>
      </c>
    </row>
    <row r="52" spans="2:4" ht="12.75">
      <c r="B52">
        <v>9032</v>
      </c>
      <c r="C52">
        <v>8084</v>
      </c>
      <c r="D52">
        <v>7047</v>
      </c>
    </row>
    <row r="53" spans="2:9" ht="12.75">
      <c r="B53">
        <v>5482</v>
      </c>
      <c r="C53">
        <v>4940</v>
      </c>
      <c r="D53">
        <v>4366</v>
      </c>
      <c r="E53">
        <v>3774</v>
      </c>
      <c r="F53">
        <v>3118</v>
      </c>
      <c r="G53">
        <v>2558</v>
      </c>
      <c r="H53">
        <v>1974</v>
      </c>
      <c r="I53">
        <v>1450</v>
      </c>
    </row>
    <row r="54" spans="2:11" ht="12.75">
      <c r="B54">
        <v>6770</v>
      </c>
      <c r="C54">
        <v>6090</v>
      </c>
      <c r="D54">
        <v>5356</v>
      </c>
      <c r="E54">
        <v>4610</v>
      </c>
      <c r="F54">
        <v>3770</v>
      </c>
      <c r="G54">
        <v>3090</v>
      </c>
      <c r="H54">
        <v>2381</v>
      </c>
      <c r="I54">
        <v>1735</v>
      </c>
      <c r="J54">
        <v>1139</v>
      </c>
      <c r="K54">
        <v>535</v>
      </c>
    </row>
    <row r="55" spans="2:5" ht="12.75">
      <c r="B55">
        <v>1218</v>
      </c>
      <c r="C55">
        <v>1144</v>
      </c>
      <c r="D55">
        <v>1053</v>
      </c>
      <c r="E55">
        <v>963</v>
      </c>
    </row>
    <row r="57" spans="2:8" ht="12.75">
      <c r="B57">
        <v>3225</v>
      </c>
      <c r="C57">
        <v>2970</v>
      </c>
      <c r="D57">
        <v>2678</v>
      </c>
      <c r="E57">
        <v>2359</v>
      </c>
      <c r="F57">
        <v>2070</v>
      </c>
      <c r="G57">
        <v>1796</v>
      </c>
      <c r="H57">
        <v>1484</v>
      </c>
    </row>
    <row r="58" spans="2:3" ht="12.75">
      <c r="B58">
        <v>4337</v>
      </c>
      <c r="C58">
        <v>3951</v>
      </c>
    </row>
    <row r="59" spans="2:11" ht="12.75">
      <c r="B59">
        <v>12172</v>
      </c>
      <c r="C59">
        <v>11010</v>
      </c>
      <c r="D59">
        <v>9828</v>
      </c>
      <c r="E59">
        <v>8523</v>
      </c>
      <c r="F59">
        <v>7143</v>
      </c>
      <c r="G59">
        <v>5877</v>
      </c>
      <c r="H59">
        <v>4680</v>
      </c>
      <c r="I59">
        <v>3506</v>
      </c>
      <c r="J59">
        <v>2363</v>
      </c>
      <c r="K59">
        <v>1209</v>
      </c>
    </row>
    <row r="61" spans="2:7" ht="12.75">
      <c r="B61">
        <v>7001</v>
      </c>
      <c r="C61">
        <v>6333</v>
      </c>
      <c r="D61">
        <v>5677</v>
      </c>
      <c r="E61">
        <v>4934</v>
      </c>
      <c r="F61">
        <v>3966</v>
      </c>
      <c r="G61">
        <v>3217</v>
      </c>
    </row>
    <row r="62" spans="2:3" ht="12.75">
      <c r="B62">
        <v>519</v>
      </c>
      <c r="C62">
        <v>481</v>
      </c>
    </row>
    <row r="63" spans="2:5" ht="12.75">
      <c r="B63">
        <v>870</v>
      </c>
      <c r="C63">
        <v>752</v>
      </c>
      <c r="D63">
        <v>622</v>
      </c>
      <c r="E63">
        <v>537</v>
      </c>
    </row>
    <row r="64" spans="2:11" ht="12.75">
      <c r="B64">
        <v>1112</v>
      </c>
      <c r="C64">
        <v>1012</v>
      </c>
      <c r="D64">
        <v>904</v>
      </c>
      <c r="E64">
        <v>808</v>
      </c>
      <c r="F64">
        <v>661</v>
      </c>
      <c r="G64">
        <v>530</v>
      </c>
      <c r="H64">
        <v>415</v>
      </c>
      <c r="I64">
        <v>303</v>
      </c>
      <c r="J64">
        <v>184</v>
      </c>
      <c r="K64">
        <v>81</v>
      </c>
    </row>
    <row r="65" spans="2:7" ht="12.75">
      <c r="B65">
        <v>1531</v>
      </c>
      <c r="C65">
        <v>1317</v>
      </c>
      <c r="D65">
        <v>1101</v>
      </c>
      <c r="E65">
        <v>936</v>
      </c>
      <c r="F65">
        <v>769</v>
      </c>
      <c r="G65">
        <v>644</v>
      </c>
    </row>
    <row r="66" spans="2:4" ht="12.75">
      <c r="B66">
        <v>17586</v>
      </c>
      <c r="C66">
        <v>15470</v>
      </c>
      <c r="D66">
        <v>13308</v>
      </c>
    </row>
    <row r="67" spans="2:3" ht="12.75">
      <c r="B67">
        <v>763</v>
      </c>
      <c r="C67">
        <v>687</v>
      </c>
    </row>
    <row r="68" spans="2:6" ht="12.75">
      <c r="B68">
        <v>5139</v>
      </c>
      <c r="C68">
        <v>4593</v>
      </c>
      <c r="D68">
        <v>4056</v>
      </c>
      <c r="E68">
        <v>3493</v>
      </c>
      <c r="F68">
        <v>2804</v>
      </c>
    </row>
    <row r="69" spans="2:5" ht="12.75">
      <c r="B69">
        <v>4842</v>
      </c>
      <c r="C69">
        <v>4325</v>
      </c>
      <c r="D69">
        <v>3817</v>
      </c>
      <c r="E69">
        <v>3279</v>
      </c>
    </row>
    <row r="70" spans="2:4" ht="12.75">
      <c r="B70">
        <v>1935</v>
      </c>
      <c r="C70">
        <v>1727</v>
      </c>
      <c r="D70">
        <v>1515</v>
      </c>
    </row>
    <row r="71" spans="2:7" ht="12.75">
      <c r="B71">
        <v>14369</v>
      </c>
      <c r="C71">
        <v>12923</v>
      </c>
      <c r="D71">
        <v>11511</v>
      </c>
      <c r="E71">
        <v>9914</v>
      </c>
      <c r="F71">
        <v>8115</v>
      </c>
      <c r="G71">
        <v>6585</v>
      </c>
    </row>
    <row r="72" spans="2:8" ht="12.75">
      <c r="B72">
        <v>1239</v>
      </c>
      <c r="C72">
        <v>1128</v>
      </c>
      <c r="D72">
        <v>1012</v>
      </c>
      <c r="E72">
        <v>869</v>
      </c>
      <c r="F72">
        <v>683</v>
      </c>
      <c r="G72">
        <v>517</v>
      </c>
      <c r="H72">
        <v>378</v>
      </c>
    </row>
    <row r="73" ht="12.75">
      <c r="B73">
        <v>1960</v>
      </c>
    </row>
    <row r="74" spans="2:7" ht="12.75">
      <c r="B74">
        <v>35432</v>
      </c>
      <c r="C74">
        <v>31852</v>
      </c>
      <c r="D74">
        <v>28155</v>
      </c>
      <c r="E74">
        <v>24196</v>
      </c>
      <c r="F74">
        <v>20466</v>
      </c>
      <c r="G74">
        <v>16925</v>
      </c>
    </row>
    <row r="75" spans="2:6" ht="12.75">
      <c r="B75">
        <v>8617</v>
      </c>
      <c r="C75">
        <v>7704</v>
      </c>
      <c r="D75">
        <v>6843</v>
      </c>
      <c r="E75">
        <v>5943</v>
      </c>
      <c r="F75">
        <v>5020</v>
      </c>
    </row>
    <row r="76" spans="2:6" ht="12.75">
      <c r="B76">
        <v>49900</v>
      </c>
      <c r="C76">
        <v>44929</v>
      </c>
      <c r="D76">
        <v>39939</v>
      </c>
      <c r="E76">
        <v>34934</v>
      </c>
      <c r="F76">
        <v>29530</v>
      </c>
    </row>
    <row r="77" spans="2:6" ht="12.75">
      <c r="B77">
        <v>31181</v>
      </c>
      <c r="C77">
        <v>28085</v>
      </c>
      <c r="D77">
        <v>25031</v>
      </c>
      <c r="E77">
        <v>21857</v>
      </c>
      <c r="F77">
        <v>18204</v>
      </c>
    </row>
    <row r="78" spans="2:5" ht="12.75">
      <c r="B78">
        <v>709</v>
      </c>
      <c r="C78">
        <v>601</v>
      </c>
      <c r="D78">
        <v>516</v>
      </c>
      <c r="E78">
        <v>404</v>
      </c>
    </row>
    <row r="79" spans="2:10" ht="12.75">
      <c r="B79">
        <v>42588</v>
      </c>
      <c r="C79">
        <v>37878</v>
      </c>
      <c r="D79">
        <v>33241</v>
      </c>
      <c r="E79">
        <v>28565</v>
      </c>
      <c r="F79">
        <v>24284</v>
      </c>
      <c r="G79">
        <v>20124</v>
      </c>
      <c r="H79">
        <v>15986</v>
      </c>
      <c r="I79">
        <v>11896</v>
      </c>
      <c r="J79">
        <v>7754</v>
      </c>
    </row>
    <row r="80" spans="2:6" ht="12.75">
      <c r="B80">
        <v>47962</v>
      </c>
      <c r="C80">
        <v>42722</v>
      </c>
      <c r="D80">
        <v>37476</v>
      </c>
      <c r="E80">
        <v>32287</v>
      </c>
      <c r="F80">
        <v>27496</v>
      </c>
    </row>
    <row r="81" spans="2:9" ht="12.75">
      <c r="B81">
        <v>44045</v>
      </c>
      <c r="C81">
        <v>39178</v>
      </c>
      <c r="D81">
        <v>34360</v>
      </c>
      <c r="E81">
        <v>29551</v>
      </c>
      <c r="F81">
        <v>25130</v>
      </c>
      <c r="G81">
        <v>20832</v>
      </c>
      <c r="H81">
        <v>16569</v>
      </c>
      <c r="I81">
        <v>12320</v>
      </c>
    </row>
    <row r="82" ht="12.75">
      <c r="B82">
        <v>6276</v>
      </c>
    </row>
    <row r="83" spans="2:3" ht="12.75">
      <c r="B83">
        <v>30960</v>
      </c>
      <c r="C83">
        <v>27902</v>
      </c>
    </row>
    <row r="84" spans="2:10" ht="12.75">
      <c r="B84">
        <v>4176</v>
      </c>
      <c r="C84">
        <v>3689</v>
      </c>
      <c r="D84">
        <v>3217</v>
      </c>
      <c r="E84">
        <v>2747</v>
      </c>
      <c r="F84">
        <v>2253</v>
      </c>
      <c r="G84">
        <v>1782</v>
      </c>
      <c r="H84">
        <v>1361</v>
      </c>
      <c r="I84">
        <v>972</v>
      </c>
      <c r="J84">
        <v>613</v>
      </c>
    </row>
    <row r="85" spans="2:5" ht="12.75">
      <c r="B85">
        <v>4</v>
      </c>
      <c r="C85">
        <v>4</v>
      </c>
      <c r="D85">
        <v>4</v>
      </c>
      <c r="E85">
        <v>4</v>
      </c>
    </row>
    <row r="86" spans="2:4" ht="12.75">
      <c r="B86">
        <v>1</v>
      </c>
      <c r="C86">
        <v>1</v>
      </c>
      <c r="D86">
        <v>1</v>
      </c>
    </row>
    <row r="87" spans="2:9" ht="12.75">
      <c r="B87">
        <v>43160</v>
      </c>
      <c r="C87">
        <v>39031</v>
      </c>
      <c r="D87">
        <v>34895</v>
      </c>
      <c r="E87">
        <v>30358</v>
      </c>
      <c r="F87">
        <v>25870</v>
      </c>
      <c r="G87">
        <v>21385</v>
      </c>
      <c r="H87">
        <v>16923</v>
      </c>
      <c r="I87">
        <v>12568</v>
      </c>
    </row>
    <row r="88" spans="2:10" ht="12.75">
      <c r="B88">
        <v>21384</v>
      </c>
      <c r="C88">
        <v>19483</v>
      </c>
      <c r="D88">
        <v>17613</v>
      </c>
      <c r="E88">
        <v>15588</v>
      </c>
      <c r="F88">
        <v>13474</v>
      </c>
      <c r="G88">
        <v>11387</v>
      </c>
      <c r="H88">
        <v>9251</v>
      </c>
      <c r="I88">
        <v>7127</v>
      </c>
      <c r="J88">
        <v>4966</v>
      </c>
    </row>
    <row r="89" spans="2:8" ht="12.75">
      <c r="B89">
        <v>687</v>
      </c>
      <c r="C89">
        <v>623</v>
      </c>
      <c r="D89">
        <v>571</v>
      </c>
      <c r="E89">
        <v>483</v>
      </c>
      <c r="F89">
        <v>408</v>
      </c>
      <c r="G89">
        <v>341</v>
      </c>
      <c r="H89">
        <v>280</v>
      </c>
    </row>
    <row r="90" spans="2:6" ht="12.75">
      <c r="B90">
        <v>78047</v>
      </c>
      <c r="C90">
        <v>70041</v>
      </c>
      <c r="D90">
        <v>62007</v>
      </c>
      <c r="E90">
        <v>54143</v>
      </c>
      <c r="F90">
        <v>46413</v>
      </c>
    </row>
    <row r="91" spans="2:8" ht="12.75">
      <c r="B91">
        <v>515</v>
      </c>
      <c r="C91">
        <v>483</v>
      </c>
      <c r="D91">
        <v>457</v>
      </c>
      <c r="E91">
        <v>415</v>
      </c>
      <c r="F91">
        <v>349</v>
      </c>
      <c r="G91">
        <v>297</v>
      </c>
      <c r="H91">
        <v>227</v>
      </c>
    </row>
    <row r="92" ht="12.75">
      <c r="B92">
        <v>920</v>
      </c>
    </row>
    <row r="93" spans="2:6" ht="12.75">
      <c r="B93">
        <v>2042</v>
      </c>
      <c r="C93">
        <v>1866</v>
      </c>
      <c r="D93">
        <v>1712</v>
      </c>
      <c r="E93">
        <v>1495</v>
      </c>
      <c r="F93">
        <v>1264</v>
      </c>
    </row>
    <row r="94" spans="2:6" ht="12.75">
      <c r="B94">
        <v>27544</v>
      </c>
      <c r="C94">
        <v>24602</v>
      </c>
      <c r="D94">
        <v>21646</v>
      </c>
      <c r="E94">
        <v>18724</v>
      </c>
      <c r="F94">
        <v>15874</v>
      </c>
    </row>
    <row r="95" spans="2:5" ht="12.75">
      <c r="B95">
        <v>28</v>
      </c>
      <c r="C95">
        <v>27</v>
      </c>
      <c r="D95">
        <v>24</v>
      </c>
      <c r="E95">
        <v>21</v>
      </c>
    </row>
    <row r="97" ht="12.75">
      <c r="B97">
        <v>36557</v>
      </c>
    </row>
    <row r="98" spans="2:9" ht="12.75">
      <c r="B98">
        <v>82150</v>
      </c>
      <c r="C98">
        <v>73876</v>
      </c>
      <c r="D98">
        <v>65599</v>
      </c>
      <c r="E98">
        <v>57366</v>
      </c>
      <c r="F98">
        <v>49164</v>
      </c>
      <c r="G98">
        <v>40999</v>
      </c>
      <c r="H98">
        <v>32819</v>
      </c>
      <c r="I98">
        <v>24626</v>
      </c>
    </row>
    <row r="100" spans="2:6" ht="12.75">
      <c r="B100">
        <v>363</v>
      </c>
      <c r="C100">
        <v>336</v>
      </c>
      <c r="D100">
        <v>299</v>
      </c>
      <c r="E100">
        <v>246</v>
      </c>
      <c r="F100">
        <v>192</v>
      </c>
    </row>
    <row r="101" spans="2:9" ht="12.75">
      <c r="B101">
        <v>2455</v>
      </c>
      <c r="C101">
        <v>2150</v>
      </c>
      <c r="D101">
        <v>1855</v>
      </c>
      <c r="E101">
        <v>1509</v>
      </c>
      <c r="F101">
        <v>1214</v>
      </c>
      <c r="G101">
        <v>959</v>
      </c>
      <c r="H101">
        <v>726</v>
      </c>
      <c r="I101">
        <v>508</v>
      </c>
    </row>
    <row r="102" spans="2:9" ht="12.75">
      <c r="B102">
        <v>763</v>
      </c>
      <c r="C102">
        <v>683</v>
      </c>
      <c r="D102">
        <v>597</v>
      </c>
      <c r="E102">
        <v>486</v>
      </c>
      <c r="F102">
        <v>381</v>
      </c>
      <c r="G102">
        <v>287</v>
      </c>
      <c r="H102">
        <v>216</v>
      </c>
      <c r="I102">
        <v>152</v>
      </c>
    </row>
    <row r="103" spans="2:7" ht="12.75">
      <c r="B103">
        <v>563</v>
      </c>
      <c r="C103">
        <v>511</v>
      </c>
      <c r="D103">
        <v>450</v>
      </c>
      <c r="E103">
        <v>373</v>
      </c>
      <c r="F103">
        <v>293</v>
      </c>
      <c r="G103">
        <v>220</v>
      </c>
    </row>
    <row r="104" spans="2:7" ht="12.75">
      <c r="B104">
        <v>51556</v>
      </c>
      <c r="C104">
        <v>46706</v>
      </c>
      <c r="D104">
        <v>41875</v>
      </c>
      <c r="E104">
        <v>36985</v>
      </c>
      <c r="F104">
        <v>31549</v>
      </c>
      <c r="G104">
        <v>26280</v>
      </c>
    </row>
    <row r="105" spans="2:11" ht="12.75">
      <c r="B105">
        <v>4294</v>
      </c>
      <c r="C105">
        <v>3999</v>
      </c>
      <c r="D105">
        <v>3664</v>
      </c>
      <c r="E105">
        <v>3337</v>
      </c>
      <c r="F105">
        <v>2937</v>
      </c>
      <c r="G105">
        <v>2577</v>
      </c>
      <c r="H105">
        <v>2158</v>
      </c>
      <c r="I105">
        <v>1737</v>
      </c>
      <c r="J105">
        <v>1294</v>
      </c>
      <c r="K105">
        <v>771</v>
      </c>
    </row>
    <row r="106" spans="2:3" ht="12.75">
      <c r="B106">
        <v>3779</v>
      </c>
      <c r="C106">
        <v>3363</v>
      </c>
    </row>
    <row r="107" spans="2:6" ht="12.75">
      <c r="B107">
        <v>70</v>
      </c>
      <c r="C107">
        <v>69</v>
      </c>
      <c r="D107">
        <v>67</v>
      </c>
      <c r="E107">
        <v>61</v>
      </c>
      <c r="F107">
        <v>45</v>
      </c>
    </row>
    <row r="108" spans="2:6" ht="12.75">
      <c r="B108">
        <v>2473</v>
      </c>
      <c r="C108">
        <v>2172</v>
      </c>
      <c r="D108">
        <v>1880</v>
      </c>
      <c r="E108">
        <v>1584</v>
      </c>
      <c r="F108">
        <v>1213</v>
      </c>
    </row>
    <row r="109" spans="2:9" ht="12.75">
      <c r="B109">
        <v>1137</v>
      </c>
      <c r="C109">
        <v>1028</v>
      </c>
      <c r="D109">
        <v>950</v>
      </c>
      <c r="E109">
        <v>825</v>
      </c>
      <c r="F109">
        <v>690</v>
      </c>
      <c r="G109">
        <v>567</v>
      </c>
      <c r="H109">
        <v>428</v>
      </c>
      <c r="I109">
        <v>308</v>
      </c>
    </row>
    <row r="110" spans="2:5" ht="12.75">
      <c r="B110">
        <v>240</v>
      </c>
      <c r="C110">
        <v>224</v>
      </c>
      <c r="D110">
        <v>214</v>
      </c>
      <c r="E110">
        <v>190</v>
      </c>
    </row>
    <row r="112" spans="2:11" ht="12.75">
      <c r="B112">
        <v>65476</v>
      </c>
      <c r="C112">
        <v>58967</v>
      </c>
      <c r="D112">
        <v>52448</v>
      </c>
      <c r="E112">
        <v>46024</v>
      </c>
      <c r="F112">
        <v>39212</v>
      </c>
      <c r="G112">
        <v>32569</v>
      </c>
      <c r="H112">
        <v>25951</v>
      </c>
      <c r="I112">
        <v>19393</v>
      </c>
      <c r="J112">
        <v>12819</v>
      </c>
      <c r="K112">
        <v>6413</v>
      </c>
    </row>
    <row r="113" spans="2:9" ht="12.75">
      <c r="B113">
        <v>17269</v>
      </c>
      <c r="C113">
        <v>15363</v>
      </c>
      <c r="D113">
        <v>13579</v>
      </c>
      <c r="E113">
        <v>11845</v>
      </c>
      <c r="F113">
        <v>10105</v>
      </c>
      <c r="G113">
        <v>8323</v>
      </c>
      <c r="H113">
        <v>6580</v>
      </c>
      <c r="I113">
        <v>4891</v>
      </c>
    </row>
    <row r="114" spans="2:7" ht="12.75">
      <c r="B114">
        <v>4929</v>
      </c>
      <c r="C114">
        <v>4444</v>
      </c>
      <c r="D114">
        <v>3958</v>
      </c>
      <c r="E114">
        <v>3550</v>
      </c>
      <c r="F114">
        <v>2984</v>
      </c>
      <c r="G114">
        <v>2486</v>
      </c>
    </row>
    <row r="115" spans="2:9" ht="12.75">
      <c r="B115">
        <v>6488</v>
      </c>
      <c r="C115">
        <v>5822</v>
      </c>
      <c r="D115">
        <v>5176</v>
      </c>
      <c r="E115">
        <v>4615</v>
      </c>
      <c r="F115">
        <v>3876</v>
      </c>
      <c r="G115">
        <v>3209</v>
      </c>
      <c r="H115">
        <v>2487</v>
      </c>
      <c r="I115">
        <v>1834</v>
      </c>
    </row>
    <row r="116" spans="2:8" ht="12.75">
      <c r="B116">
        <v>9238</v>
      </c>
      <c r="C116">
        <v>8238</v>
      </c>
      <c r="D116">
        <v>7306</v>
      </c>
      <c r="E116">
        <v>6448</v>
      </c>
      <c r="F116">
        <v>5403</v>
      </c>
      <c r="G116">
        <v>4435</v>
      </c>
      <c r="H116">
        <v>3432</v>
      </c>
    </row>
    <row r="117" spans="2:4" ht="12.75">
      <c r="B117">
        <v>5347</v>
      </c>
      <c r="C117">
        <v>4816</v>
      </c>
      <c r="D117">
        <v>4290</v>
      </c>
    </row>
    <row r="118" spans="2:5" ht="12.75">
      <c r="B118">
        <v>8753</v>
      </c>
      <c r="C118">
        <v>7807</v>
      </c>
      <c r="D118">
        <v>6914</v>
      </c>
      <c r="E118">
        <v>6111</v>
      </c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B1:L114"/>
  <sheetViews>
    <sheetView zoomScalePageLayoutView="0" workbookViewId="0" topLeftCell="A1">
      <selection activeCell="F1" sqref="F1:F1638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6" ht="12.75">
      <c r="B2">
        <v>1465</v>
      </c>
      <c r="C2">
        <v>10211</v>
      </c>
      <c r="D2">
        <v>8609</v>
      </c>
      <c r="E2">
        <v>7410</v>
      </c>
      <c r="F2">
        <v>6136</v>
      </c>
    </row>
    <row r="5" spans="2:7" ht="12.75">
      <c r="B5">
        <v>3308</v>
      </c>
      <c r="C5">
        <v>3007</v>
      </c>
      <c r="D5">
        <v>2700</v>
      </c>
      <c r="E5">
        <v>2367</v>
      </c>
      <c r="F5">
        <v>1949</v>
      </c>
      <c r="G5">
        <v>2440</v>
      </c>
    </row>
    <row r="7" spans="2:4" ht="12.75">
      <c r="B7">
        <v>5995</v>
      </c>
      <c r="C7">
        <v>5413</v>
      </c>
      <c r="D7">
        <v>4882</v>
      </c>
    </row>
    <row r="8" spans="2:10" ht="12.75">
      <c r="B8">
        <v>1121</v>
      </c>
      <c r="C8">
        <v>1029</v>
      </c>
      <c r="D8">
        <v>957</v>
      </c>
      <c r="E8">
        <v>846</v>
      </c>
      <c r="F8">
        <v>697</v>
      </c>
      <c r="G8">
        <v>567</v>
      </c>
      <c r="H8">
        <v>431</v>
      </c>
      <c r="I8">
        <v>10526</v>
      </c>
      <c r="J8">
        <v>6922</v>
      </c>
    </row>
    <row r="11" spans="2:11" ht="12.75">
      <c r="B11">
        <v>4635</v>
      </c>
      <c r="C11">
        <v>4035</v>
      </c>
      <c r="D11">
        <v>3429</v>
      </c>
      <c r="E11">
        <v>2932</v>
      </c>
      <c r="F11">
        <v>2401</v>
      </c>
      <c r="G11">
        <v>1911</v>
      </c>
      <c r="H11">
        <v>1502</v>
      </c>
      <c r="I11">
        <v>1083</v>
      </c>
      <c r="J11">
        <v>629</v>
      </c>
      <c r="K11">
        <v>301</v>
      </c>
    </row>
    <row r="15" spans="2:8" ht="12.75">
      <c r="B15">
        <v>2179</v>
      </c>
      <c r="C15">
        <v>1934</v>
      </c>
      <c r="D15">
        <v>1669</v>
      </c>
      <c r="E15">
        <v>1408</v>
      </c>
      <c r="F15">
        <v>1196</v>
      </c>
      <c r="G15">
        <v>947</v>
      </c>
      <c r="H15">
        <v>761</v>
      </c>
    </row>
    <row r="17" spans="2:8" ht="12.75">
      <c r="B17">
        <v>1972</v>
      </c>
      <c r="C17">
        <v>1755</v>
      </c>
      <c r="D17">
        <v>1525</v>
      </c>
      <c r="E17">
        <v>1346</v>
      </c>
      <c r="F17">
        <v>1205</v>
      </c>
      <c r="G17">
        <v>1075</v>
      </c>
      <c r="H17">
        <v>883</v>
      </c>
    </row>
    <row r="21" spans="2:6" ht="12.75">
      <c r="B21">
        <v>28408</v>
      </c>
      <c r="C21">
        <v>39807</v>
      </c>
      <c r="D21">
        <v>35244</v>
      </c>
      <c r="E21">
        <v>30850</v>
      </c>
      <c r="F21">
        <v>26599</v>
      </c>
    </row>
    <row r="23" spans="2:6" ht="12.75">
      <c r="B23">
        <v>1313</v>
      </c>
      <c r="C23">
        <v>1173</v>
      </c>
      <c r="D23">
        <v>1028</v>
      </c>
      <c r="E23">
        <v>932</v>
      </c>
      <c r="F23">
        <v>799</v>
      </c>
    </row>
    <row r="24" spans="2:7" ht="12.75">
      <c r="B24">
        <v>7307</v>
      </c>
      <c r="C24">
        <v>6339</v>
      </c>
      <c r="D24">
        <v>5361</v>
      </c>
      <c r="E24">
        <v>4558</v>
      </c>
      <c r="F24">
        <v>3711</v>
      </c>
      <c r="G24">
        <v>3071</v>
      </c>
    </row>
    <row r="27" spans="2:10" ht="12.75">
      <c r="B27">
        <v>2517</v>
      </c>
      <c r="C27">
        <v>2298</v>
      </c>
      <c r="D27">
        <v>2484</v>
      </c>
      <c r="E27">
        <v>2232</v>
      </c>
      <c r="F27">
        <v>4152</v>
      </c>
      <c r="G27">
        <v>3585</v>
      </c>
      <c r="H27">
        <v>6365</v>
      </c>
      <c r="I27">
        <v>4945</v>
      </c>
      <c r="J27">
        <v>3530</v>
      </c>
    </row>
    <row r="48" spans="2:11" ht="12.75">
      <c r="B48">
        <v>3926</v>
      </c>
      <c r="C48">
        <v>3546</v>
      </c>
      <c r="D48">
        <v>4260</v>
      </c>
      <c r="E48">
        <v>3682</v>
      </c>
      <c r="F48">
        <v>3044</v>
      </c>
      <c r="G48">
        <v>2496</v>
      </c>
      <c r="H48">
        <v>1974</v>
      </c>
      <c r="I48">
        <v>1450</v>
      </c>
      <c r="J48">
        <v>1139</v>
      </c>
      <c r="K48">
        <v>535</v>
      </c>
    </row>
    <row r="55" spans="2:11" ht="12.75">
      <c r="B55">
        <v>1218</v>
      </c>
      <c r="C55">
        <v>1144</v>
      </c>
      <c r="D55">
        <v>1053</v>
      </c>
      <c r="E55">
        <v>963</v>
      </c>
      <c r="F55">
        <v>2070</v>
      </c>
      <c r="G55">
        <v>1796</v>
      </c>
      <c r="H55">
        <v>1484</v>
      </c>
      <c r="I55">
        <v>3506</v>
      </c>
      <c r="J55">
        <v>2363</v>
      </c>
      <c r="K55">
        <v>1209</v>
      </c>
    </row>
    <row r="61" spans="2:7" ht="12.75">
      <c r="B61">
        <v>519</v>
      </c>
      <c r="C61">
        <v>481</v>
      </c>
      <c r="D61">
        <v>5677</v>
      </c>
      <c r="E61">
        <v>4934</v>
      </c>
      <c r="F61">
        <v>3966</v>
      </c>
      <c r="G61">
        <v>3217</v>
      </c>
    </row>
    <row r="63" spans="2:5" ht="12.75">
      <c r="B63">
        <v>870</v>
      </c>
      <c r="C63">
        <v>752</v>
      </c>
      <c r="D63">
        <v>622</v>
      </c>
      <c r="E63">
        <v>537</v>
      </c>
    </row>
    <row r="64" spans="2:11" ht="12.75">
      <c r="B64">
        <v>1112</v>
      </c>
      <c r="C64">
        <v>1012</v>
      </c>
      <c r="D64">
        <v>904</v>
      </c>
      <c r="E64">
        <v>808</v>
      </c>
      <c r="F64">
        <v>661</v>
      </c>
      <c r="G64">
        <v>530</v>
      </c>
      <c r="H64">
        <v>415</v>
      </c>
      <c r="I64">
        <v>303</v>
      </c>
      <c r="J64">
        <v>184</v>
      </c>
      <c r="K64">
        <v>81</v>
      </c>
    </row>
    <row r="65" spans="2:7" ht="12.75">
      <c r="B65">
        <v>1531</v>
      </c>
      <c r="C65">
        <v>1317</v>
      </c>
      <c r="D65">
        <v>1101</v>
      </c>
      <c r="E65">
        <v>936</v>
      </c>
      <c r="F65">
        <v>769</v>
      </c>
      <c r="G65">
        <v>644</v>
      </c>
    </row>
    <row r="66" spans="2:4" ht="12.75">
      <c r="B66">
        <v>17586</v>
      </c>
      <c r="C66">
        <v>15470</v>
      </c>
      <c r="D66">
        <v>13308</v>
      </c>
    </row>
    <row r="67" spans="2:8" ht="12.75">
      <c r="B67">
        <v>763</v>
      </c>
      <c r="C67">
        <v>687</v>
      </c>
      <c r="D67">
        <v>1012</v>
      </c>
      <c r="E67">
        <v>869</v>
      </c>
      <c r="F67">
        <v>683</v>
      </c>
      <c r="G67">
        <v>517</v>
      </c>
      <c r="H67">
        <v>378</v>
      </c>
    </row>
    <row r="73" ht="12.75">
      <c r="B73">
        <v>1960</v>
      </c>
    </row>
    <row r="74" spans="2:7" ht="12.75">
      <c r="B74">
        <v>35432</v>
      </c>
      <c r="C74">
        <v>31852</v>
      </c>
      <c r="D74">
        <v>28155</v>
      </c>
      <c r="E74">
        <v>24196</v>
      </c>
      <c r="F74">
        <v>20466</v>
      </c>
      <c r="G74">
        <v>16925</v>
      </c>
    </row>
    <row r="75" spans="2:6" ht="12.75">
      <c r="B75">
        <v>8617</v>
      </c>
      <c r="C75">
        <v>7704</v>
      </c>
      <c r="D75">
        <v>6843</v>
      </c>
      <c r="E75">
        <v>5943</v>
      </c>
      <c r="F75">
        <v>5020</v>
      </c>
    </row>
    <row r="78" spans="2:5" ht="12.75">
      <c r="B78">
        <v>709</v>
      </c>
      <c r="C78">
        <v>601</v>
      </c>
      <c r="D78">
        <v>516</v>
      </c>
      <c r="E78">
        <v>404</v>
      </c>
    </row>
    <row r="79" spans="2:10" ht="12.75">
      <c r="B79">
        <v>42588</v>
      </c>
      <c r="C79">
        <v>37878</v>
      </c>
      <c r="D79">
        <v>33241</v>
      </c>
      <c r="E79">
        <v>28565</v>
      </c>
      <c r="F79">
        <v>24284</v>
      </c>
      <c r="G79">
        <v>20124</v>
      </c>
      <c r="H79">
        <v>15986</v>
      </c>
      <c r="I79">
        <v>11896</v>
      </c>
      <c r="J79">
        <v>7754</v>
      </c>
    </row>
    <row r="82" spans="2:3" ht="12.75">
      <c r="B82">
        <v>6276</v>
      </c>
      <c r="C82">
        <v>27902</v>
      </c>
    </row>
    <row r="84" spans="2:10" ht="12.75">
      <c r="B84">
        <v>4176</v>
      </c>
      <c r="C84">
        <v>3689</v>
      </c>
      <c r="D84">
        <v>3217</v>
      </c>
      <c r="E84">
        <v>2747</v>
      </c>
      <c r="F84">
        <v>2253</v>
      </c>
      <c r="G84">
        <v>1782</v>
      </c>
      <c r="H84">
        <v>1361</v>
      </c>
      <c r="I84">
        <v>972</v>
      </c>
      <c r="J84">
        <v>613</v>
      </c>
    </row>
    <row r="85" spans="2:5" ht="12.75">
      <c r="B85">
        <v>4</v>
      </c>
      <c r="C85">
        <v>4</v>
      </c>
      <c r="D85">
        <v>4</v>
      </c>
      <c r="E85">
        <v>4</v>
      </c>
    </row>
    <row r="86" spans="2:4" ht="12.75">
      <c r="B86">
        <v>1</v>
      </c>
      <c r="C86">
        <v>1</v>
      </c>
      <c r="D86">
        <v>1</v>
      </c>
    </row>
    <row r="87" spans="2:9" ht="12.75">
      <c r="B87">
        <v>43160</v>
      </c>
      <c r="C87">
        <v>39031</v>
      </c>
      <c r="D87">
        <v>34895</v>
      </c>
      <c r="E87">
        <v>30358</v>
      </c>
      <c r="F87">
        <v>25870</v>
      </c>
      <c r="G87">
        <v>21385</v>
      </c>
      <c r="H87">
        <v>16923</v>
      </c>
      <c r="I87">
        <v>12568</v>
      </c>
    </row>
    <row r="88" spans="2:10" ht="12.75">
      <c r="B88">
        <v>21384</v>
      </c>
      <c r="C88">
        <v>19483</v>
      </c>
      <c r="D88">
        <v>17613</v>
      </c>
      <c r="E88">
        <v>15588</v>
      </c>
      <c r="F88">
        <v>13474</v>
      </c>
      <c r="G88">
        <v>11387</v>
      </c>
      <c r="H88">
        <v>9251</v>
      </c>
      <c r="I88">
        <v>7127</v>
      </c>
      <c r="J88">
        <v>4966</v>
      </c>
    </row>
    <row r="89" spans="2:8" ht="12.75">
      <c r="B89">
        <v>687</v>
      </c>
      <c r="C89">
        <v>623</v>
      </c>
      <c r="D89">
        <v>571</v>
      </c>
      <c r="E89">
        <v>483</v>
      </c>
      <c r="F89">
        <v>408</v>
      </c>
      <c r="G89">
        <v>341</v>
      </c>
      <c r="H89">
        <v>280</v>
      </c>
    </row>
    <row r="90" spans="2:6" ht="12.75">
      <c r="B90">
        <v>78047</v>
      </c>
      <c r="C90">
        <v>70041</v>
      </c>
      <c r="D90">
        <v>62007</v>
      </c>
      <c r="E90">
        <v>54143</v>
      </c>
      <c r="F90">
        <v>46413</v>
      </c>
    </row>
    <row r="91" spans="2:8" ht="12.75">
      <c r="B91">
        <v>515</v>
      </c>
      <c r="C91">
        <v>483</v>
      </c>
      <c r="D91">
        <v>457</v>
      </c>
      <c r="E91">
        <v>415</v>
      </c>
      <c r="F91">
        <v>349</v>
      </c>
      <c r="G91">
        <v>297</v>
      </c>
      <c r="H91">
        <v>227</v>
      </c>
    </row>
    <row r="94" spans="2:6" ht="12.75">
      <c r="B94">
        <v>27544</v>
      </c>
      <c r="C94">
        <v>24602</v>
      </c>
      <c r="D94">
        <v>21646</v>
      </c>
      <c r="E94">
        <v>18724</v>
      </c>
      <c r="F94">
        <v>15874</v>
      </c>
    </row>
    <row r="95" spans="2:5" ht="12.75">
      <c r="B95">
        <v>28</v>
      </c>
      <c r="C95">
        <v>27</v>
      </c>
      <c r="D95">
        <v>24</v>
      </c>
      <c r="E95">
        <v>21</v>
      </c>
    </row>
    <row r="97" spans="2:9" ht="12.75">
      <c r="B97">
        <v>36557</v>
      </c>
      <c r="C97">
        <v>73876</v>
      </c>
      <c r="D97">
        <v>65599</v>
      </c>
      <c r="E97">
        <v>57366</v>
      </c>
      <c r="F97">
        <v>49164</v>
      </c>
      <c r="G97">
        <v>40999</v>
      </c>
      <c r="H97">
        <v>32819</v>
      </c>
      <c r="I97">
        <v>24626</v>
      </c>
    </row>
    <row r="100" spans="2:9" ht="12.75">
      <c r="B100">
        <v>363</v>
      </c>
      <c r="C100">
        <v>336</v>
      </c>
      <c r="D100">
        <v>299</v>
      </c>
      <c r="E100">
        <v>246</v>
      </c>
      <c r="F100">
        <v>192</v>
      </c>
      <c r="G100">
        <v>220</v>
      </c>
      <c r="H100">
        <v>216</v>
      </c>
      <c r="I100">
        <v>152</v>
      </c>
    </row>
    <row r="104" spans="2:11" ht="12.75">
      <c r="B104">
        <v>4294</v>
      </c>
      <c r="C104">
        <v>3999</v>
      </c>
      <c r="D104">
        <v>3664</v>
      </c>
      <c r="E104">
        <v>3337</v>
      </c>
      <c r="F104">
        <v>2937</v>
      </c>
      <c r="G104">
        <v>2577</v>
      </c>
      <c r="H104">
        <v>2158</v>
      </c>
      <c r="I104">
        <v>1737</v>
      </c>
      <c r="J104">
        <v>1294</v>
      </c>
      <c r="K104">
        <v>771</v>
      </c>
    </row>
    <row r="106" spans="2:3" ht="12.75">
      <c r="B106">
        <v>3779</v>
      </c>
      <c r="C106">
        <v>3363</v>
      </c>
    </row>
    <row r="107" spans="2:6" ht="12.75">
      <c r="B107">
        <v>70</v>
      </c>
      <c r="C107">
        <v>69</v>
      </c>
      <c r="D107">
        <v>67</v>
      </c>
      <c r="E107">
        <v>61</v>
      </c>
      <c r="F107">
        <v>45</v>
      </c>
    </row>
    <row r="109" spans="2:11" ht="12.75">
      <c r="B109">
        <v>240</v>
      </c>
      <c r="C109">
        <v>224</v>
      </c>
      <c r="D109">
        <v>214</v>
      </c>
      <c r="E109">
        <v>190</v>
      </c>
      <c r="F109">
        <v>690</v>
      </c>
      <c r="G109">
        <v>567</v>
      </c>
      <c r="H109">
        <v>428</v>
      </c>
      <c r="I109">
        <v>308</v>
      </c>
      <c r="J109">
        <v>12819</v>
      </c>
      <c r="K109">
        <v>6413</v>
      </c>
    </row>
    <row r="114" spans="2:9" ht="12.75">
      <c r="B114">
        <v>4929</v>
      </c>
      <c r="C114">
        <v>4444</v>
      </c>
      <c r="D114">
        <v>3958</v>
      </c>
      <c r="E114">
        <v>3550</v>
      </c>
      <c r="F114">
        <v>2984</v>
      </c>
      <c r="G114">
        <v>2486</v>
      </c>
      <c r="H114">
        <v>2487</v>
      </c>
      <c r="I114">
        <v>1834</v>
      </c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B1:L118"/>
  <sheetViews>
    <sheetView zoomScalePageLayoutView="0" workbookViewId="0" topLeftCell="A1">
      <selection activeCell="F1" sqref="F1:F1638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9" ht="12.75">
      <c r="B2">
        <v>4717</v>
      </c>
      <c r="C2">
        <v>4076</v>
      </c>
      <c r="D2">
        <v>3474</v>
      </c>
      <c r="E2">
        <v>2956</v>
      </c>
      <c r="F2">
        <v>2650</v>
      </c>
      <c r="G2">
        <v>2335</v>
      </c>
      <c r="H2">
        <v>2067</v>
      </c>
      <c r="I2">
        <v>1856</v>
      </c>
    </row>
    <row r="3" spans="2:9" ht="12.75">
      <c r="B3">
        <v>1465</v>
      </c>
      <c r="C3">
        <v>1198</v>
      </c>
      <c r="D3">
        <v>952</v>
      </c>
      <c r="E3">
        <v>747</v>
      </c>
      <c r="F3">
        <v>665</v>
      </c>
      <c r="G3">
        <v>611</v>
      </c>
      <c r="H3">
        <v>569</v>
      </c>
      <c r="I3">
        <v>527</v>
      </c>
    </row>
    <row r="4" ht="12.75">
      <c r="B4">
        <v>11811</v>
      </c>
    </row>
    <row r="5" spans="2:4" ht="12.75">
      <c r="B5">
        <v>5430</v>
      </c>
      <c r="C5">
        <v>4709</v>
      </c>
      <c r="D5">
        <v>4036</v>
      </c>
    </row>
    <row r="6" spans="2:6" ht="12.75">
      <c r="B6">
        <v>3308</v>
      </c>
      <c r="C6">
        <v>2831</v>
      </c>
      <c r="D6">
        <v>2372</v>
      </c>
      <c r="E6">
        <v>1895</v>
      </c>
      <c r="F6">
        <v>1548</v>
      </c>
    </row>
    <row r="7" spans="2:5" ht="12.75">
      <c r="B7">
        <v>5995</v>
      </c>
      <c r="C7">
        <v>5714</v>
      </c>
      <c r="D7">
        <v>5353</v>
      </c>
      <c r="E7">
        <v>4819</v>
      </c>
    </row>
    <row r="8" spans="2:4" ht="12.75">
      <c r="B8">
        <v>2399</v>
      </c>
      <c r="C8">
        <v>2188</v>
      </c>
      <c r="D8">
        <v>1811</v>
      </c>
    </row>
    <row r="9" spans="2:9" ht="12.75">
      <c r="B9">
        <v>38420</v>
      </c>
      <c r="C9">
        <v>34324</v>
      </c>
      <c r="D9">
        <v>30477</v>
      </c>
      <c r="E9">
        <v>26688</v>
      </c>
      <c r="F9">
        <v>23094</v>
      </c>
      <c r="G9">
        <v>19717</v>
      </c>
      <c r="H9">
        <v>15910</v>
      </c>
      <c r="I9">
        <v>12140</v>
      </c>
    </row>
    <row r="10" spans="2:5" ht="12.75">
      <c r="B10">
        <v>1121</v>
      </c>
      <c r="C10">
        <v>1028</v>
      </c>
      <c r="D10">
        <v>833</v>
      </c>
      <c r="E10">
        <v>622</v>
      </c>
    </row>
    <row r="11" spans="2:4" ht="12.75">
      <c r="B11">
        <v>17138</v>
      </c>
      <c r="C11">
        <v>15208</v>
      </c>
      <c r="D11">
        <v>13267</v>
      </c>
    </row>
    <row r="12" ht="12.75">
      <c r="B12">
        <v>15281</v>
      </c>
    </row>
    <row r="13" ht="12.75">
      <c r="B13">
        <v>20985</v>
      </c>
    </row>
    <row r="14" ht="12.75">
      <c r="B14">
        <v>4635</v>
      </c>
    </row>
    <row r="15" spans="2:6" ht="12.75">
      <c r="B15">
        <v>2179</v>
      </c>
      <c r="C15">
        <v>1927</v>
      </c>
      <c r="D15">
        <v>1614</v>
      </c>
      <c r="E15">
        <v>1379</v>
      </c>
      <c r="F15">
        <v>1133</v>
      </c>
    </row>
    <row r="16" spans="2:11" ht="12.75">
      <c r="B16">
        <v>3582</v>
      </c>
      <c r="C16">
        <v>3133</v>
      </c>
      <c r="D16">
        <v>2672</v>
      </c>
      <c r="E16">
        <v>2280</v>
      </c>
      <c r="F16">
        <v>1884</v>
      </c>
      <c r="G16">
        <v>1541</v>
      </c>
      <c r="H16">
        <v>1307</v>
      </c>
      <c r="I16">
        <v>1099</v>
      </c>
      <c r="J16">
        <v>741</v>
      </c>
      <c r="K16">
        <v>367</v>
      </c>
    </row>
    <row r="17" spans="2:11" ht="12.75">
      <c r="B17">
        <v>8065</v>
      </c>
      <c r="C17">
        <v>7058</v>
      </c>
      <c r="D17">
        <v>6115</v>
      </c>
      <c r="E17">
        <v>5310</v>
      </c>
      <c r="F17">
        <v>4489</v>
      </c>
      <c r="G17">
        <v>3832</v>
      </c>
      <c r="H17">
        <v>3338</v>
      </c>
      <c r="I17">
        <v>2832</v>
      </c>
      <c r="J17">
        <v>1942</v>
      </c>
      <c r="K17">
        <v>961</v>
      </c>
    </row>
    <row r="18" spans="2:10" ht="12.75">
      <c r="B18">
        <v>15798</v>
      </c>
      <c r="C18">
        <v>13764</v>
      </c>
      <c r="D18">
        <v>12057</v>
      </c>
      <c r="E18">
        <v>10460</v>
      </c>
      <c r="F18">
        <v>8934</v>
      </c>
      <c r="G18">
        <v>7640</v>
      </c>
      <c r="H18">
        <v>6549</v>
      </c>
      <c r="I18">
        <v>5450</v>
      </c>
      <c r="J18">
        <v>3706</v>
      </c>
    </row>
    <row r="19" spans="2:11" ht="12.75">
      <c r="B19">
        <v>2678</v>
      </c>
      <c r="C19">
        <v>2309</v>
      </c>
      <c r="D19">
        <v>1973</v>
      </c>
      <c r="E19">
        <v>1719</v>
      </c>
      <c r="F19">
        <v>1459</v>
      </c>
      <c r="G19">
        <v>1222</v>
      </c>
      <c r="H19">
        <v>1065</v>
      </c>
      <c r="I19">
        <v>898</v>
      </c>
      <c r="J19">
        <v>616</v>
      </c>
      <c r="K19">
        <v>303</v>
      </c>
    </row>
    <row r="20" spans="2:4" ht="12.75">
      <c r="B20">
        <v>1972</v>
      </c>
      <c r="C20">
        <v>1688</v>
      </c>
      <c r="D20">
        <v>1417</v>
      </c>
    </row>
    <row r="21" spans="2:9" ht="12.75">
      <c r="B21">
        <v>28408</v>
      </c>
      <c r="C21">
        <v>25561</v>
      </c>
      <c r="D21">
        <v>22839</v>
      </c>
      <c r="E21">
        <v>19961</v>
      </c>
      <c r="F21">
        <v>17202</v>
      </c>
      <c r="G21">
        <v>14287</v>
      </c>
      <c r="H21">
        <v>11449</v>
      </c>
      <c r="I21">
        <v>8469</v>
      </c>
    </row>
    <row r="22" spans="2:5" ht="12.75">
      <c r="B22">
        <v>44347</v>
      </c>
      <c r="C22">
        <v>39948</v>
      </c>
      <c r="D22">
        <v>35512</v>
      </c>
      <c r="E22">
        <v>31029</v>
      </c>
    </row>
    <row r="23" spans="2:5" ht="12.75">
      <c r="B23">
        <v>1313</v>
      </c>
      <c r="C23">
        <v>1198</v>
      </c>
      <c r="D23">
        <v>1035</v>
      </c>
      <c r="E23">
        <v>866</v>
      </c>
    </row>
    <row r="24" ht="12.75">
      <c r="B24">
        <v>14508</v>
      </c>
    </row>
    <row r="25" spans="2:3" ht="12.75">
      <c r="B25">
        <v>18137</v>
      </c>
      <c r="C25">
        <v>15821</v>
      </c>
    </row>
    <row r="26" ht="12.75">
      <c r="B26">
        <v>7307</v>
      </c>
    </row>
    <row r="27" spans="2:11" ht="12.75">
      <c r="B27">
        <v>13849</v>
      </c>
      <c r="C27">
        <v>11548</v>
      </c>
      <c r="D27">
        <v>9596</v>
      </c>
      <c r="E27">
        <v>8128</v>
      </c>
      <c r="F27">
        <v>6650</v>
      </c>
      <c r="G27">
        <v>5393</v>
      </c>
      <c r="H27">
        <v>4285</v>
      </c>
      <c r="I27">
        <v>3290</v>
      </c>
      <c r="J27">
        <v>2154</v>
      </c>
      <c r="K27">
        <v>1035</v>
      </c>
    </row>
    <row r="28" spans="2:6" ht="12.75">
      <c r="B28">
        <v>5608</v>
      </c>
      <c r="C28">
        <v>4679</v>
      </c>
      <c r="D28">
        <v>3826</v>
      </c>
      <c r="E28">
        <v>3210</v>
      </c>
      <c r="F28">
        <v>2554</v>
      </c>
    </row>
    <row r="29" spans="2:5" ht="12.75">
      <c r="B29">
        <v>22501</v>
      </c>
      <c r="C29">
        <v>19098</v>
      </c>
      <c r="D29">
        <v>16292</v>
      </c>
      <c r="E29">
        <v>13935</v>
      </c>
    </row>
    <row r="30" spans="2:7" ht="12.75">
      <c r="B30">
        <v>8727</v>
      </c>
      <c r="C30">
        <v>7267</v>
      </c>
      <c r="D30">
        <v>5964</v>
      </c>
      <c r="E30">
        <v>5016</v>
      </c>
      <c r="F30">
        <v>4058</v>
      </c>
      <c r="G30">
        <v>3261</v>
      </c>
    </row>
    <row r="31" spans="2:5" ht="12.75">
      <c r="B31">
        <v>14815</v>
      </c>
      <c r="C31">
        <v>12377</v>
      </c>
      <c r="D31">
        <v>10319</v>
      </c>
      <c r="E31">
        <v>8742</v>
      </c>
    </row>
    <row r="34" spans="2:6" ht="12.75">
      <c r="B34">
        <v>3018</v>
      </c>
      <c r="C34">
        <v>2534</v>
      </c>
      <c r="D34">
        <v>2062</v>
      </c>
      <c r="E34">
        <v>1715</v>
      </c>
      <c r="F34">
        <v>1378</v>
      </c>
    </row>
    <row r="35" spans="2:10" ht="12.75">
      <c r="B35">
        <v>2517</v>
      </c>
      <c r="C35">
        <v>2104</v>
      </c>
      <c r="D35">
        <v>1704</v>
      </c>
      <c r="E35">
        <v>1415</v>
      </c>
      <c r="F35">
        <v>1136</v>
      </c>
      <c r="G35">
        <v>908</v>
      </c>
      <c r="H35">
        <v>779</v>
      </c>
      <c r="I35">
        <v>655</v>
      </c>
      <c r="J35">
        <v>422</v>
      </c>
    </row>
    <row r="36" spans="2:9" ht="12.75">
      <c r="B36">
        <v>16325</v>
      </c>
      <c r="C36">
        <v>13673</v>
      </c>
      <c r="D36">
        <v>11463</v>
      </c>
      <c r="E36">
        <v>9724</v>
      </c>
      <c r="F36">
        <v>8014</v>
      </c>
      <c r="G36">
        <v>6467</v>
      </c>
      <c r="H36">
        <v>5156</v>
      </c>
      <c r="I36">
        <v>3983</v>
      </c>
    </row>
    <row r="38" spans="2:6" ht="12.75">
      <c r="B38">
        <v>10855</v>
      </c>
      <c r="C38">
        <v>9023</v>
      </c>
      <c r="D38">
        <v>7431</v>
      </c>
      <c r="E38">
        <v>6256</v>
      </c>
      <c r="F38">
        <v>5066</v>
      </c>
    </row>
    <row r="39" spans="2:7" ht="12.75">
      <c r="B39">
        <v>4082</v>
      </c>
      <c r="C39">
        <v>3408</v>
      </c>
      <c r="D39">
        <v>2800</v>
      </c>
      <c r="E39">
        <v>2332</v>
      </c>
      <c r="F39">
        <v>1870</v>
      </c>
      <c r="G39">
        <v>1496</v>
      </c>
    </row>
    <row r="41" spans="2:9" ht="12.75">
      <c r="B41">
        <v>14386</v>
      </c>
      <c r="C41">
        <v>12014</v>
      </c>
      <c r="D41">
        <v>9997</v>
      </c>
      <c r="E41">
        <v>8460</v>
      </c>
      <c r="F41">
        <v>6924</v>
      </c>
      <c r="G41">
        <v>5607</v>
      </c>
      <c r="H41">
        <v>4455</v>
      </c>
      <c r="I41">
        <v>3422</v>
      </c>
    </row>
    <row r="42" spans="2:9" ht="12.75">
      <c r="B42">
        <v>14371</v>
      </c>
      <c r="C42">
        <v>12000</v>
      </c>
      <c r="D42">
        <v>9983</v>
      </c>
      <c r="E42">
        <v>8447</v>
      </c>
      <c r="F42">
        <v>6913</v>
      </c>
      <c r="G42">
        <v>5597</v>
      </c>
      <c r="H42">
        <v>4447</v>
      </c>
      <c r="I42">
        <v>3417</v>
      </c>
    </row>
    <row r="43" spans="2:7" ht="12.75">
      <c r="B43">
        <v>6311</v>
      </c>
      <c r="C43">
        <v>5271</v>
      </c>
      <c r="D43">
        <v>4293</v>
      </c>
      <c r="E43">
        <v>3605</v>
      </c>
      <c r="F43">
        <v>2875</v>
      </c>
      <c r="G43">
        <v>2274</v>
      </c>
    </row>
    <row r="44" spans="2:10" ht="12.75">
      <c r="B44">
        <v>12837</v>
      </c>
      <c r="C44">
        <v>10695</v>
      </c>
      <c r="D44">
        <v>8845</v>
      </c>
      <c r="E44">
        <v>7474</v>
      </c>
      <c r="F44">
        <v>6086</v>
      </c>
      <c r="G44">
        <v>4927</v>
      </c>
      <c r="H44">
        <v>3907</v>
      </c>
      <c r="I44">
        <v>2997</v>
      </c>
      <c r="J44">
        <v>1989</v>
      </c>
    </row>
    <row r="46" spans="2:11" ht="12.75">
      <c r="B46">
        <v>16345</v>
      </c>
      <c r="C46">
        <v>13690</v>
      </c>
      <c r="D46">
        <v>11479</v>
      </c>
      <c r="E46">
        <v>9738</v>
      </c>
      <c r="F46">
        <v>8027</v>
      </c>
      <c r="G46">
        <v>6477</v>
      </c>
      <c r="H46">
        <v>5166</v>
      </c>
      <c r="I46">
        <v>3992</v>
      </c>
      <c r="J46">
        <v>2642</v>
      </c>
      <c r="K46">
        <v>1270</v>
      </c>
    </row>
    <row r="47" spans="2:5" ht="12.75">
      <c r="B47">
        <v>11281</v>
      </c>
      <c r="C47">
        <v>9383</v>
      </c>
      <c r="D47">
        <v>7737</v>
      </c>
      <c r="E47">
        <v>6532</v>
      </c>
    </row>
    <row r="48" spans="2:11" ht="12.75">
      <c r="B48">
        <v>3926</v>
      </c>
      <c r="C48">
        <v>3382</v>
      </c>
      <c r="D48">
        <v>2871</v>
      </c>
      <c r="E48">
        <v>2372</v>
      </c>
      <c r="F48">
        <v>2010</v>
      </c>
      <c r="G48">
        <v>1689</v>
      </c>
      <c r="H48">
        <v>1398</v>
      </c>
      <c r="I48">
        <v>1153</v>
      </c>
      <c r="J48">
        <v>761</v>
      </c>
      <c r="K48">
        <v>375</v>
      </c>
    </row>
    <row r="49" spans="2:7" ht="12.75">
      <c r="B49">
        <v>58989</v>
      </c>
      <c r="C49">
        <v>53071</v>
      </c>
      <c r="D49">
        <v>47056</v>
      </c>
      <c r="E49">
        <v>40989</v>
      </c>
      <c r="F49">
        <v>34934</v>
      </c>
      <c r="G49">
        <v>29071</v>
      </c>
    </row>
    <row r="50" spans="2:8" ht="12.75">
      <c r="B50">
        <v>5359</v>
      </c>
      <c r="C50">
        <v>4615</v>
      </c>
      <c r="D50">
        <v>3933</v>
      </c>
      <c r="E50">
        <v>3263</v>
      </c>
      <c r="F50">
        <v>2774</v>
      </c>
      <c r="G50">
        <v>2340</v>
      </c>
      <c r="H50">
        <v>1957</v>
      </c>
    </row>
    <row r="51" spans="2:8" ht="12.75">
      <c r="B51">
        <v>7043</v>
      </c>
      <c r="C51">
        <v>6075</v>
      </c>
      <c r="D51">
        <v>5219</v>
      </c>
      <c r="E51">
        <v>4332</v>
      </c>
      <c r="F51">
        <v>3676</v>
      </c>
      <c r="G51">
        <v>3106</v>
      </c>
      <c r="H51">
        <v>2587</v>
      </c>
    </row>
    <row r="52" spans="2:11" ht="12.75">
      <c r="B52">
        <v>9032</v>
      </c>
      <c r="C52">
        <v>7809</v>
      </c>
      <c r="D52">
        <v>6750</v>
      </c>
      <c r="E52">
        <v>5649</v>
      </c>
      <c r="F52">
        <v>4797</v>
      </c>
      <c r="G52">
        <v>4065</v>
      </c>
      <c r="H52">
        <v>3375</v>
      </c>
      <c r="I52">
        <v>2836</v>
      </c>
      <c r="J52">
        <v>1946</v>
      </c>
      <c r="K52">
        <v>985</v>
      </c>
    </row>
    <row r="53" spans="2:6" ht="12.75">
      <c r="B53">
        <v>5482</v>
      </c>
      <c r="C53">
        <v>4722</v>
      </c>
      <c r="D53">
        <v>4021</v>
      </c>
      <c r="E53">
        <v>3338</v>
      </c>
      <c r="F53">
        <v>2836</v>
      </c>
    </row>
    <row r="54" spans="2:3" ht="12.75">
      <c r="B54">
        <v>6770</v>
      </c>
      <c r="C54">
        <v>5829</v>
      </c>
    </row>
    <row r="55" spans="2:4" ht="12.75">
      <c r="B55">
        <v>1218</v>
      </c>
      <c r="C55">
        <v>1030</v>
      </c>
      <c r="D55">
        <v>900</v>
      </c>
    </row>
    <row r="57" spans="2:6" ht="12.75">
      <c r="B57">
        <v>3225</v>
      </c>
      <c r="C57">
        <v>2874</v>
      </c>
      <c r="D57">
        <v>2560</v>
      </c>
      <c r="E57">
        <v>2281</v>
      </c>
      <c r="F57">
        <v>1993</v>
      </c>
    </row>
    <row r="58" spans="2:11" ht="12.75">
      <c r="B58">
        <v>4337</v>
      </c>
      <c r="C58">
        <v>3898</v>
      </c>
      <c r="D58">
        <v>3507</v>
      </c>
      <c r="E58">
        <v>3129</v>
      </c>
      <c r="F58">
        <v>2752</v>
      </c>
      <c r="G58">
        <v>2246</v>
      </c>
      <c r="H58">
        <v>1678</v>
      </c>
      <c r="I58">
        <v>1214</v>
      </c>
      <c r="J58">
        <v>796</v>
      </c>
      <c r="K58">
        <v>394</v>
      </c>
    </row>
    <row r="59" spans="2:3" ht="12.75">
      <c r="B59">
        <v>12172</v>
      </c>
      <c r="C59">
        <v>10946</v>
      </c>
    </row>
    <row r="61" spans="2:7" ht="12.75">
      <c r="B61">
        <v>7001</v>
      </c>
      <c r="C61">
        <v>6534</v>
      </c>
      <c r="D61">
        <v>5707</v>
      </c>
      <c r="E61">
        <v>4731</v>
      </c>
      <c r="F61">
        <v>4081</v>
      </c>
      <c r="G61">
        <v>3511</v>
      </c>
    </row>
    <row r="62" spans="2:11" ht="12.75">
      <c r="B62">
        <v>519</v>
      </c>
      <c r="C62">
        <v>496</v>
      </c>
      <c r="D62">
        <v>429</v>
      </c>
      <c r="E62">
        <v>357</v>
      </c>
      <c r="F62">
        <v>311</v>
      </c>
      <c r="G62">
        <v>264</v>
      </c>
      <c r="H62">
        <v>160</v>
      </c>
      <c r="I62">
        <v>126</v>
      </c>
      <c r="J62">
        <v>78</v>
      </c>
      <c r="K62">
        <v>43</v>
      </c>
    </row>
    <row r="63" spans="2:3" ht="12.75">
      <c r="B63">
        <v>870</v>
      </c>
      <c r="C63">
        <v>769</v>
      </c>
    </row>
    <row r="64" spans="2:7" ht="12.75">
      <c r="B64">
        <v>1112</v>
      </c>
      <c r="C64">
        <v>995</v>
      </c>
      <c r="D64">
        <v>802</v>
      </c>
      <c r="E64">
        <v>645</v>
      </c>
      <c r="F64">
        <v>507</v>
      </c>
      <c r="G64">
        <v>405</v>
      </c>
    </row>
    <row r="65" spans="2:8" ht="12.75">
      <c r="B65">
        <v>1531</v>
      </c>
      <c r="C65">
        <v>1169</v>
      </c>
      <c r="D65">
        <v>1018</v>
      </c>
      <c r="E65">
        <v>872</v>
      </c>
      <c r="F65">
        <v>775</v>
      </c>
      <c r="G65">
        <v>698</v>
      </c>
      <c r="H65">
        <v>640</v>
      </c>
    </row>
    <row r="66" ht="12.75">
      <c r="B66">
        <v>17586</v>
      </c>
    </row>
    <row r="67" spans="2:11" ht="12.75">
      <c r="B67">
        <v>763</v>
      </c>
      <c r="C67">
        <v>720</v>
      </c>
      <c r="D67">
        <v>646</v>
      </c>
      <c r="E67">
        <v>511</v>
      </c>
      <c r="F67">
        <v>414</v>
      </c>
      <c r="G67">
        <v>363</v>
      </c>
      <c r="H67">
        <v>267</v>
      </c>
      <c r="I67">
        <v>200</v>
      </c>
      <c r="J67">
        <v>146</v>
      </c>
      <c r="K67">
        <v>55</v>
      </c>
    </row>
    <row r="68" spans="2:5" ht="12.75">
      <c r="B68">
        <v>5139</v>
      </c>
      <c r="C68">
        <v>4834</v>
      </c>
      <c r="D68">
        <v>4273</v>
      </c>
      <c r="E68">
        <v>3477</v>
      </c>
    </row>
    <row r="69" spans="2:4" ht="12.75">
      <c r="B69">
        <v>4842</v>
      </c>
      <c r="C69">
        <v>4554</v>
      </c>
      <c r="D69">
        <v>4031</v>
      </c>
    </row>
    <row r="70" spans="2:11" ht="12.75">
      <c r="B70">
        <v>1935</v>
      </c>
      <c r="C70">
        <v>1829</v>
      </c>
      <c r="D70">
        <v>1622</v>
      </c>
      <c r="E70">
        <v>1302</v>
      </c>
      <c r="F70">
        <v>1089</v>
      </c>
      <c r="G70">
        <v>923</v>
      </c>
      <c r="H70">
        <v>729</v>
      </c>
      <c r="I70">
        <v>595</v>
      </c>
      <c r="J70">
        <v>428</v>
      </c>
      <c r="K70">
        <v>204</v>
      </c>
    </row>
    <row r="71" spans="2:4" ht="12.75">
      <c r="B71">
        <v>14369</v>
      </c>
      <c r="C71">
        <v>13191</v>
      </c>
      <c r="D71">
        <v>11623</v>
      </c>
    </row>
    <row r="72" spans="2:7" ht="12.75">
      <c r="B72">
        <v>1239</v>
      </c>
      <c r="C72">
        <v>1171</v>
      </c>
      <c r="D72">
        <v>1040</v>
      </c>
      <c r="E72">
        <v>813</v>
      </c>
      <c r="F72">
        <v>667</v>
      </c>
      <c r="G72">
        <v>569</v>
      </c>
    </row>
    <row r="73" spans="2:9" ht="12.75">
      <c r="B73">
        <v>1960</v>
      </c>
      <c r="C73">
        <v>1739</v>
      </c>
      <c r="D73">
        <v>1524</v>
      </c>
      <c r="E73">
        <v>1290</v>
      </c>
      <c r="F73">
        <v>1082</v>
      </c>
      <c r="G73">
        <v>867</v>
      </c>
      <c r="H73">
        <v>726</v>
      </c>
      <c r="I73">
        <v>623</v>
      </c>
    </row>
    <row r="74" spans="2:5" ht="12.75">
      <c r="B74">
        <v>35432</v>
      </c>
      <c r="C74">
        <v>31754</v>
      </c>
      <c r="D74">
        <v>28284</v>
      </c>
      <c r="E74">
        <v>24784</v>
      </c>
    </row>
    <row r="75" spans="2:6" ht="12.75">
      <c r="B75">
        <v>8617</v>
      </c>
      <c r="C75">
        <v>7888</v>
      </c>
      <c r="D75">
        <v>7070</v>
      </c>
      <c r="E75">
        <v>6181</v>
      </c>
      <c r="F75">
        <v>5361</v>
      </c>
    </row>
    <row r="76" spans="2:6" ht="12.75">
      <c r="B76">
        <v>49900</v>
      </c>
      <c r="C76">
        <v>44706</v>
      </c>
      <c r="D76">
        <v>39704</v>
      </c>
      <c r="E76">
        <v>34683</v>
      </c>
      <c r="F76">
        <v>29666</v>
      </c>
    </row>
    <row r="77" spans="2:6" ht="12.75">
      <c r="B77">
        <v>31181</v>
      </c>
      <c r="C77">
        <v>28172</v>
      </c>
      <c r="D77">
        <v>25115</v>
      </c>
      <c r="E77">
        <v>21897</v>
      </c>
      <c r="F77">
        <v>18813</v>
      </c>
    </row>
    <row r="78" spans="2:5" ht="12.75">
      <c r="B78">
        <v>709</v>
      </c>
      <c r="C78">
        <v>668</v>
      </c>
      <c r="D78">
        <v>577</v>
      </c>
      <c r="E78">
        <v>417</v>
      </c>
    </row>
    <row r="79" spans="2:4" ht="12.75">
      <c r="B79">
        <v>42588</v>
      </c>
      <c r="C79">
        <v>38484</v>
      </c>
      <c r="D79">
        <v>34438</v>
      </c>
    </row>
    <row r="80" spans="2:4" ht="12.75">
      <c r="B80">
        <v>47962</v>
      </c>
      <c r="C80">
        <v>43271</v>
      </c>
      <c r="D80">
        <v>38705</v>
      </c>
    </row>
    <row r="81" spans="2:6" ht="12.75">
      <c r="B81">
        <v>44045</v>
      </c>
      <c r="C81">
        <v>39798</v>
      </c>
      <c r="D81">
        <v>35621</v>
      </c>
      <c r="E81">
        <v>31186</v>
      </c>
      <c r="F81">
        <v>26740</v>
      </c>
    </row>
    <row r="82" spans="2:10" ht="12.75">
      <c r="B82">
        <v>6276</v>
      </c>
      <c r="C82">
        <v>6014</v>
      </c>
      <c r="D82">
        <v>5493</v>
      </c>
      <c r="E82">
        <v>4763</v>
      </c>
      <c r="F82">
        <v>4061</v>
      </c>
      <c r="G82">
        <v>3317</v>
      </c>
      <c r="H82">
        <v>2363</v>
      </c>
      <c r="I82">
        <v>1621</v>
      </c>
      <c r="J82">
        <v>1040</v>
      </c>
    </row>
    <row r="83" spans="2:11" ht="12.75">
      <c r="B83">
        <v>30960</v>
      </c>
      <c r="C83">
        <v>28583</v>
      </c>
      <c r="D83">
        <v>25762</v>
      </c>
      <c r="E83">
        <v>22479</v>
      </c>
      <c r="F83">
        <v>19222</v>
      </c>
      <c r="G83">
        <v>16046</v>
      </c>
      <c r="H83">
        <v>12528</v>
      </c>
      <c r="I83">
        <v>9176</v>
      </c>
      <c r="J83">
        <v>6071</v>
      </c>
      <c r="K83">
        <v>3079</v>
      </c>
    </row>
    <row r="84" spans="2:5" ht="12.75">
      <c r="B84">
        <v>4176</v>
      </c>
      <c r="C84">
        <v>3826</v>
      </c>
      <c r="D84">
        <v>3295</v>
      </c>
      <c r="E84">
        <v>2745</v>
      </c>
    </row>
    <row r="85" spans="2:3" ht="12.75">
      <c r="B85">
        <v>4</v>
      </c>
      <c r="C85">
        <v>4</v>
      </c>
    </row>
    <row r="86" spans="2:3" ht="12.75">
      <c r="B86">
        <v>1</v>
      </c>
      <c r="C86">
        <v>1</v>
      </c>
    </row>
    <row r="87" spans="2:9" ht="12.75">
      <c r="B87">
        <v>43160</v>
      </c>
      <c r="C87">
        <v>38659</v>
      </c>
      <c r="D87">
        <v>34239</v>
      </c>
      <c r="E87">
        <v>29827</v>
      </c>
      <c r="F87">
        <v>25329</v>
      </c>
      <c r="G87">
        <v>20923</v>
      </c>
      <c r="H87">
        <v>16851</v>
      </c>
      <c r="I87">
        <v>12502</v>
      </c>
    </row>
    <row r="88" ht="12.75">
      <c r="B88">
        <v>21384</v>
      </c>
    </row>
    <row r="89" spans="2:9" ht="12.75">
      <c r="B89">
        <v>687</v>
      </c>
      <c r="C89">
        <v>638</v>
      </c>
      <c r="D89">
        <v>576</v>
      </c>
      <c r="E89">
        <v>519</v>
      </c>
      <c r="F89">
        <v>429</v>
      </c>
      <c r="G89">
        <v>349</v>
      </c>
      <c r="H89">
        <v>255</v>
      </c>
      <c r="I89">
        <v>188</v>
      </c>
    </row>
    <row r="90" spans="2:3" ht="12.75">
      <c r="B90">
        <v>78047</v>
      </c>
      <c r="C90">
        <v>70100</v>
      </c>
    </row>
    <row r="91" spans="2:7" ht="12.75">
      <c r="B91">
        <v>515</v>
      </c>
      <c r="C91">
        <v>473</v>
      </c>
      <c r="D91">
        <v>420</v>
      </c>
      <c r="E91">
        <v>370</v>
      </c>
      <c r="F91">
        <v>329</v>
      </c>
      <c r="G91">
        <v>275</v>
      </c>
    </row>
    <row r="92" spans="2:9" ht="12.75">
      <c r="B92">
        <v>920</v>
      </c>
      <c r="C92">
        <v>847</v>
      </c>
      <c r="D92">
        <v>762</v>
      </c>
      <c r="E92">
        <v>682</v>
      </c>
      <c r="F92">
        <v>591</v>
      </c>
      <c r="G92">
        <v>492</v>
      </c>
      <c r="H92">
        <v>359</v>
      </c>
      <c r="I92">
        <v>220</v>
      </c>
    </row>
    <row r="93" spans="2:5" ht="12.75">
      <c r="B93">
        <v>2042</v>
      </c>
      <c r="C93">
        <v>1879</v>
      </c>
      <c r="D93">
        <v>1696</v>
      </c>
      <c r="E93">
        <v>1514</v>
      </c>
    </row>
    <row r="94" spans="2:5" ht="12.75">
      <c r="B94">
        <v>27544</v>
      </c>
      <c r="C94">
        <v>25048</v>
      </c>
      <c r="D94">
        <v>22260</v>
      </c>
      <c r="E94">
        <v>19440</v>
      </c>
    </row>
    <row r="95" spans="2:3" ht="12.75">
      <c r="B95">
        <v>28</v>
      </c>
      <c r="C95">
        <v>28</v>
      </c>
    </row>
    <row r="97" spans="2:9" ht="12.75">
      <c r="B97">
        <v>36557</v>
      </c>
      <c r="C97">
        <v>32778</v>
      </c>
      <c r="D97">
        <v>29346</v>
      </c>
      <c r="E97">
        <v>25690</v>
      </c>
      <c r="F97">
        <v>22169</v>
      </c>
      <c r="G97">
        <v>18571</v>
      </c>
      <c r="H97">
        <v>14890</v>
      </c>
      <c r="I97">
        <v>11143</v>
      </c>
    </row>
    <row r="98" spans="2:9" ht="12.75">
      <c r="B98">
        <v>82150</v>
      </c>
      <c r="C98">
        <v>73905</v>
      </c>
      <c r="D98">
        <v>65725</v>
      </c>
      <c r="E98">
        <v>57534</v>
      </c>
      <c r="F98">
        <v>49348</v>
      </c>
      <c r="G98">
        <v>41159</v>
      </c>
      <c r="H98">
        <v>32968</v>
      </c>
      <c r="I98">
        <v>24770</v>
      </c>
    </row>
    <row r="100" spans="2:6" ht="12.75">
      <c r="B100">
        <v>363</v>
      </c>
      <c r="C100">
        <v>314</v>
      </c>
      <c r="D100">
        <v>270</v>
      </c>
      <c r="E100">
        <v>224</v>
      </c>
      <c r="F100">
        <v>170</v>
      </c>
    </row>
    <row r="101" spans="2:6" ht="12.75">
      <c r="B101">
        <v>2455</v>
      </c>
      <c r="C101">
        <v>2151</v>
      </c>
      <c r="D101">
        <v>1801</v>
      </c>
      <c r="E101">
        <v>1525</v>
      </c>
      <c r="F101">
        <v>1206</v>
      </c>
    </row>
    <row r="102" spans="2:8" ht="12.75">
      <c r="B102">
        <v>763</v>
      </c>
      <c r="C102">
        <v>673</v>
      </c>
      <c r="D102">
        <v>587</v>
      </c>
      <c r="E102">
        <v>493</v>
      </c>
      <c r="F102">
        <v>382</v>
      </c>
      <c r="G102">
        <v>307</v>
      </c>
      <c r="H102">
        <v>281</v>
      </c>
    </row>
    <row r="103" spans="2:4" ht="12.75">
      <c r="B103">
        <v>563</v>
      </c>
      <c r="C103">
        <v>493</v>
      </c>
      <c r="D103">
        <v>428</v>
      </c>
    </row>
    <row r="104" spans="2:5" ht="12.75">
      <c r="B104">
        <v>51556</v>
      </c>
      <c r="C104">
        <v>45786</v>
      </c>
      <c r="D104">
        <v>40154</v>
      </c>
      <c r="E104">
        <v>34598</v>
      </c>
    </row>
    <row r="105" spans="2:3" ht="12.75">
      <c r="B105">
        <v>4294</v>
      </c>
      <c r="C105">
        <v>3630</v>
      </c>
    </row>
    <row r="106" spans="2:10" ht="12.75">
      <c r="B106">
        <v>3779</v>
      </c>
      <c r="C106">
        <v>3505</v>
      </c>
      <c r="D106">
        <v>3109</v>
      </c>
      <c r="E106">
        <v>2659</v>
      </c>
      <c r="F106">
        <v>2257</v>
      </c>
      <c r="G106">
        <v>1908</v>
      </c>
      <c r="H106">
        <v>1551</v>
      </c>
      <c r="I106">
        <v>1204</v>
      </c>
      <c r="J106">
        <v>804</v>
      </c>
    </row>
    <row r="107" spans="2:4" ht="12.75">
      <c r="B107">
        <v>70</v>
      </c>
      <c r="C107">
        <v>52</v>
      </c>
      <c r="D107">
        <v>35</v>
      </c>
    </row>
    <row r="108" spans="2:6" ht="12.75">
      <c r="B108">
        <v>2473</v>
      </c>
      <c r="C108">
        <v>1690</v>
      </c>
      <c r="D108">
        <v>1375</v>
      </c>
      <c r="E108">
        <v>1201</v>
      </c>
      <c r="F108">
        <v>1025</v>
      </c>
    </row>
    <row r="109" spans="2:9" ht="12.75">
      <c r="B109">
        <v>1137</v>
      </c>
      <c r="C109">
        <v>1062</v>
      </c>
      <c r="D109">
        <v>964</v>
      </c>
      <c r="E109">
        <v>862</v>
      </c>
      <c r="F109">
        <v>759</v>
      </c>
      <c r="G109">
        <v>662</v>
      </c>
      <c r="H109">
        <v>482</v>
      </c>
      <c r="I109">
        <v>305</v>
      </c>
    </row>
    <row r="110" spans="2:3" ht="12.75">
      <c r="B110">
        <v>240</v>
      </c>
      <c r="C110">
        <v>233</v>
      </c>
    </row>
    <row r="112" spans="2:9" ht="12.75">
      <c r="B112">
        <v>65476</v>
      </c>
      <c r="C112">
        <v>58637</v>
      </c>
      <c r="D112">
        <v>52078</v>
      </c>
      <c r="E112">
        <v>45453</v>
      </c>
      <c r="F112">
        <v>38901</v>
      </c>
      <c r="G112">
        <v>32426</v>
      </c>
      <c r="H112">
        <v>25957</v>
      </c>
      <c r="I112">
        <v>19579</v>
      </c>
    </row>
    <row r="113" spans="2:3" ht="12.75">
      <c r="B113">
        <v>17269</v>
      </c>
      <c r="C113">
        <v>15587</v>
      </c>
    </row>
    <row r="114" spans="2:4" ht="12.75">
      <c r="B114">
        <v>4929</v>
      </c>
      <c r="C114">
        <v>4558</v>
      </c>
      <c r="D114">
        <v>3961</v>
      </c>
    </row>
    <row r="115" spans="2:5" ht="12.75">
      <c r="B115">
        <v>6488</v>
      </c>
      <c r="C115">
        <v>6013</v>
      </c>
      <c r="D115">
        <v>5253</v>
      </c>
      <c r="E115">
        <v>4303</v>
      </c>
    </row>
    <row r="116" spans="2:5" ht="12.75">
      <c r="B116">
        <v>9238</v>
      </c>
      <c r="C116">
        <v>8551</v>
      </c>
      <c r="D116">
        <v>7502</v>
      </c>
      <c r="E116">
        <v>6181</v>
      </c>
    </row>
    <row r="117" spans="2:4" ht="12.75">
      <c r="B117">
        <v>5347</v>
      </c>
      <c r="C117">
        <v>4941</v>
      </c>
      <c r="D117">
        <v>4290</v>
      </c>
    </row>
    <row r="118" spans="2:7" ht="12.75">
      <c r="B118">
        <v>8753</v>
      </c>
      <c r="C118">
        <v>8101</v>
      </c>
      <c r="D118">
        <v>7095</v>
      </c>
      <c r="E118">
        <v>5835</v>
      </c>
      <c r="F118">
        <v>4715</v>
      </c>
      <c r="G118">
        <v>3918</v>
      </c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B1:L114"/>
  <sheetViews>
    <sheetView zoomScalePageLayoutView="0" workbookViewId="0" topLeftCell="A1">
      <selection activeCell="E1" sqref="E1:E1638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9" ht="12.75">
      <c r="B2">
        <v>1465</v>
      </c>
      <c r="C2">
        <v>1198</v>
      </c>
      <c r="D2">
        <v>952</v>
      </c>
      <c r="E2">
        <v>747</v>
      </c>
      <c r="F2">
        <v>665</v>
      </c>
      <c r="G2">
        <v>611</v>
      </c>
      <c r="H2">
        <v>569</v>
      </c>
      <c r="I2">
        <v>527</v>
      </c>
    </row>
    <row r="5" spans="2:6" ht="12.75">
      <c r="B5">
        <v>3308</v>
      </c>
      <c r="C5">
        <v>2831</v>
      </c>
      <c r="D5">
        <v>2372</v>
      </c>
      <c r="E5">
        <v>1895</v>
      </c>
      <c r="F5">
        <v>1548</v>
      </c>
    </row>
    <row r="7" spans="2:5" ht="12.75">
      <c r="B7">
        <v>5995</v>
      </c>
      <c r="C7">
        <v>5714</v>
      </c>
      <c r="D7">
        <v>5353</v>
      </c>
      <c r="E7">
        <v>4819</v>
      </c>
    </row>
    <row r="8" spans="2:9" ht="12.75">
      <c r="B8">
        <v>1121</v>
      </c>
      <c r="C8">
        <v>1028</v>
      </c>
      <c r="D8">
        <v>833</v>
      </c>
      <c r="E8">
        <v>622</v>
      </c>
      <c r="F8">
        <v>23094</v>
      </c>
      <c r="G8">
        <v>19717</v>
      </c>
      <c r="H8">
        <v>15910</v>
      </c>
      <c r="I8">
        <v>12140</v>
      </c>
    </row>
    <row r="11" spans="2:4" ht="12.75">
      <c r="B11">
        <v>4635</v>
      </c>
      <c r="C11">
        <v>15208</v>
      </c>
      <c r="D11">
        <v>13267</v>
      </c>
    </row>
    <row r="15" spans="2:11" ht="12.75">
      <c r="B15">
        <v>2179</v>
      </c>
      <c r="C15">
        <v>1927</v>
      </c>
      <c r="D15">
        <v>1614</v>
      </c>
      <c r="E15">
        <v>1379</v>
      </c>
      <c r="F15">
        <v>1133</v>
      </c>
      <c r="G15">
        <v>1541</v>
      </c>
      <c r="H15">
        <v>1307</v>
      </c>
      <c r="I15">
        <v>1099</v>
      </c>
      <c r="J15">
        <v>741</v>
      </c>
      <c r="K15">
        <v>367</v>
      </c>
    </row>
    <row r="17" spans="2:11" ht="12.75">
      <c r="B17">
        <v>1972</v>
      </c>
      <c r="C17">
        <v>1688</v>
      </c>
      <c r="D17">
        <v>1417</v>
      </c>
      <c r="E17">
        <v>1719</v>
      </c>
      <c r="F17">
        <v>1459</v>
      </c>
      <c r="G17">
        <v>1222</v>
      </c>
      <c r="H17">
        <v>1065</v>
      </c>
      <c r="I17">
        <v>898</v>
      </c>
      <c r="J17">
        <v>616</v>
      </c>
      <c r="K17">
        <v>303</v>
      </c>
    </row>
    <row r="21" spans="2:9" ht="12.75">
      <c r="B21">
        <v>28408</v>
      </c>
      <c r="C21">
        <v>25561</v>
      </c>
      <c r="D21">
        <v>22839</v>
      </c>
      <c r="E21">
        <v>19961</v>
      </c>
      <c r="F21">
        <v>17202</v>
      </c>
      <c r="G21">
        <v>14287</v>
      </c>
      <c r="H21">
        <v>11449</v>
      </c>
      <c r="I21">
        <v>8469</v>
      </c>
    </row>
    <row r="23" spans="2:5" ht="12.75">
      <c r="B23">
        <v>1313</v>
      </c>
      <c r="C23">
        <v>1198</v>
      </c>
      <c r="D23">
        <v>1035</v>
      </c>
      <c r="E23">
        <v>866</v>
      </c>
    </row>
    <row r="24" spans="2:3" ht="12.75">
      <c r="B24">
        <v>7307</v>
      </c>
      <c r="C24">
        <v>15821</v>
      </c>
    </row>
    <row r="27" spans="2:11" ht="12.75">
      <c r="B27">
        <v>2517</v>
      </c>
      <c r="C27">
        <v>2104</v>
      </c>
      <c r="D27">
        <v>1704</v>
      </c>
      <c r="E27">
        <v>1415</v>
      </c>
      <c r="F27">
        <v>1136</v>
      </c>
      <c r="G27">
        <v>908</v>
      </c>
      <c r="H27">
        <v>779</v>
      </c>
      <c r="I27">
        <v>655</v>
      </c>
      <c r="J27">
        <v>422</v>
      </c>
      <c r="K27">
        <v>1035</v>
      </c>
    </row>
    <row r="48" spans="2:11" ht="12.75">
      <c r="B48">
        <v>3926</v>
      </c>
      <c r="C48">
        <v>3382</v>
      </c>
      <c r="D48">
        <v>2871</v>
      </c>
      <c r="E48">
        <v>2372</v>
      </c>
      <c r="F48">
        <v>2010</v>
      </c>
      <c r="G48">
        <v>1689</v>
      </c>
      <c r="H48">
        <v>1398</v>
      </c>
      <c r="I48">
        <v>1153</v>
      </c>
      <c r="J48">
        <v>761</v>
      </c>
      <c r="K48">
        <v>375</v>
      </c>
    </row>
    <row r="55" spans="2:11" ht="12.75">
      <c r="B55">
        <v>1218</v>
      </c>
      <c r="C55">
        <v>1030</v>
      </c>
      <c r="D55">
        <v>900</v>
      </c>
      <c r="E55">
        <v>2281</v>
      </c>
      <c r="F55">
        <v>1993</v>
      </c>
      <c r="G55">
        <v>2246</v>
      </c>
      <c r="H55">
        <v>1678</v>
      </c>
      <c r="I55">
        <v>1214</v>
      </c>
      <c r="J55">
        <v>796</v>
      </c>
      <c r="K55">
        <v>394</v>
      </c>
    </row>
    <row r="61" spans="2:11" ht="12.75">
      <c r="B61">
        <v>519</v>
      </c>
      <c r="C61">
        <v>496</v>
      </c>
      <c r="D61">
        <v>429</v>
      </c>
      <c r="E61">
        <v>357</v>
      </c>
      <c r="F61">
        <v>311</v>
      </c>
      <c r="G61">
        <v>264</v>
      </c>
      <c r="H61">
        <v>160</v>
      </c>
      <c r="I61">
        <v>126</v>
      </c>
      <c r="J61">
        <v>78</v>
      </c>
      <c r="K61">
        <v>43</v>
      </c>
    </row>
    <row r="63" spans="2:3" ht="12.75">
      <c r="B63">
        <v>870</v>
      </c>
      <c r="C63">
        <v>769</v>
      </c>
    </row>
    <row r="64" spans="2:7" ht="12.75">
      <c r="B64">
        <v>1112</v>
      </c>
      <c r="C64">
        <v>995</v>
      </c>
      <c r="D64">
        <v>802</v>
      </c>
      <c r="E64">
        <v>645</v>
      </c>
      <c r="F64">
        <v>507</v>
      </c>
      <c r="G64">
        <v>405</v>
      </c>
    </row>
    <row r="65" spans="2:8" ht="12.75">
      <c r="B65">
        <v>1531</v>
      </c>
      <c r="C65">
        <v>1169</v>
      </c>
      <c r="D65">
        <v>1018</v>
      </c>
      <c r="E65">
        <v>872</v>
      </c>
      <c r="F65">
        <v>775</v>
      </c>
      <c r="G65">
        <v>698</v>
      </c>
      <c r="H65">
        <v>640</v>
      </c>
    </row>
    <row r="66" ht="12.75">
      <c r="B66">
        <v>17586</v>
      </c>
    </row>
    <row r="67" spans="2:11" ht="12.75">
      <c r="B67">
        <v>763</v>
      </c>
      <c r="C67">
        <v>720</v>
      </c>
      <c r="D67">
        <v>646</v>
      </c>
      <c r="E67">
        <v>511</v>
      </c>
      <c r="F67">
        <v>414</v>
      </c>
      <c r="G67">
        <v>363</v>
      </c>
      <c r="H67">
        <v>267</v>
      </c>
      <c r="I67">
        <v>200</v>
      </c>
      <c r="J67">
        <v>146</v>
      </c>
      <c r="K67">
        <v>55</v>
      </c>
    </row>
    <row r="73" spans="2:9" ht="12.75">
      <c r="B73">
        <v>1960</v>
      </c>
      <c r="C73">
        <v>1739</v>
      </c>
      <c r="D73">
        <v>1524</v>
      </c>
      <c r="E73">
        <v>1290</v>
      </c>
      <c r="F73">
        <v>1082</v>
      </c>
      <c r="G73">
        <v>867</v>
      </c>
      <c r="H73">
        <v>726</v>
      </c>
      <c r="I73">
        <v>623</v>
      </c>
    </row>
    <row r="74" spans="2:5" ht="12.75">
      <c r="B74">
        <v>35432</v>
      </c>
      <c r="C74">
        <v>31754</v>
      </c>
      <c r="D74">
        <v>28284</v>
      </c>
      <c r="E74">
        <v>24784</v>
      </c>
    </row>
    <row r="75" spans="2:6" ht="12.75">
      <c r="B75">
        <v>8617</v>
      </c>
      <c r="C75">
        <v>7888</v>
      </c>
      <c r="D75">
        <v>7070</v>
      </c>
      <c r="E75">
        <v>6181</v>
      </c>
      <c r="F75">
        <v>5361</v>
      </c>
    </row>
    <row r="78" spans="2:5" ht="12.75">
      <c r="B78">
        <v>709</v>
      </c>
      <c r="C78">
        <v>668</v>
      </c>
      <c r="D78">
        <v>577</v>
      </c>
      <c r="E78">
        <v>417</v>
      </c>
    </row>
    <row r="79" spans="2:6" ht="12.75">
      <c r="B79">
        <v>42588</v>
      </c>
      <c r="C79">
        <v>38484</v>
      </c>
      <c r="D79">
        <v>34438</v>
      </c>
      <c r="E79">
        <v>31186</v>
      </c>
      <c r="F79">
        <v>26740</v>
      </c>
    </row>
    <row r="82" spans="2:11" ht="12.75">
      <c r="B82">
        <v>6276</v>
      </c>
      <c r="C82">
        <v>6014</v>
      </c>
      <c r="D82">
        <v>5493</v>
      </c>
      <c r="E82">
        <v>4763</v>
      </c>
      <c r="F82">
        <v>4061</v>
      </c>
      <c r="G82">
        <v>3317</v>
      </c>
      <c r="H82">
        <v>2363</v>
      </c>
      <c r="I82">
        <v>1621</v>
      </c>
      <c r="J82">
        <v>1040</v>
      </c>
      <c r="K82">
        <v>3079</v>
      </c>
    </row>
    <row r="84" spans="2:5" ht="12.75">
      <c r="B84">
        <v>4176</v>
      </c>
      <c r="C84">
        <v>3826</v>
      </c>
      <c r="D84">
        <v>3295</v>
      </c>
      <c r="E84">
        <v>2745</v>
      </c>
    </row>
    <row r="85" spans="2:3" ht="12.75">
      <c r="B85">
        <v>4</v>
      </c>
      <c r="C85">
        <v>4</v>
      </c>
    </row>
    <row r="86" spans="2:3" ht="12.75">
      <c r="B86">
        <v>1</v>
      </c>
      <c r="C86">
        <v>1</v>
      </c>
    </row>
    <row r="87" spans="2:9" ht="12.75">
      <c r="B87">
        <v>43160</v>
      </c>
      <c r="C87">
        <v>38659</v>
      </c>
      <c r="D87">
        <v>34239</v>
      </c>
      <c r="E87">
        <v>29827</v>
      </c>
      <c r="F87">
        <v>25329</v>
      </c>
      <c r="G87">
        <v>20923</v>
      </c>
      <c r="H87">
        <v>16851</v>
      </c>
      <c r="I87">
        <v>12502</v>
      </c>
    </row>
    <row r="88" ht="12.75">
      <c r="B88">
        <v>21384</v>
      </c>
    </row>
    <row r="89" spans="2:9" ht="12.75">
      <c r="B89">
        <v>687</v>
      </c>
      <c r="C89">
        <v>638</v>
      </c>
      <c r="D89">
        <v>576</v>
      </c>
      <c r="E89">
        <v>519</v>
      </c>
      <c r="F89">
        <v>429</v>
      </c>
      <c r="G89">
        <v>349</v>
      </c>
      <c r="H89">
        <v>255</v>
      </c>
      <c r="I89">
        <v>188</v>
      </c>
    </row>
    <row r="90" spans="2:3" ht="12.75">
      <c r="B90">
        <v>78047</v>
      </c>
      <c r="C90">
        <v>70100</v>
      </c>
    </row>
    <row r="91" spans="2:9" ht="12.75">
      <c r="B91">
        <v>515</v>
      </c>
      <c r="C91">
        <v>473</v>
      </c>
      <c r="D91">
        <v>420</v>
      </c>
      <c r="E91">
        <v>370</v>
      </c>
      <c r="F91">
        <v>329</v>
      </c>
      <c r="G91">
        <v>275</v>
      </c>
      <c r="H91">
        <v>359</v>
      </c>
      <c r="I91">
        <v>220</v>
      </c>
    </row>
    <row r="94" spans="2:5" ht="12.75">
      <c r="B94">
        <v>27544</v>
      </c>
      <c r="C94">
        <v>25048</v>
      </c>
      <c r="D94">
        <v>22260</v>
      </c>
      <c r="E94">
        <v>19440</v>
      </c>
    </row>
    <row r="95" spans="2:3" ht="12.75">
      <c r="B95">
        <v>28</v>
      </c>
      <c r="C95">
        <v>28</v>
      </c>
    </row>
    <row r="97" spans="2:9" ht="12.75">
      <c r="B97">
        <v>36557</v>
      </c>
      <c r="C97">
        <v>32778</v>
      </c>
      <c r="D97">
        <v>29346</v>
      </c>
      <c r="E97">
        <v>25690</v>
      </c>
      <c r="F97">
        <v>22169</v>
      </c>
      <c r="G97">
        <v>18571</v>
      </c>
      <c r="H97">
        <v>14890</v>
      </c>
      <c r="I97">
        <v>11143</v>
      </c>
    </row>
    <row r="100" spans="2:8" ht="12.75">
      <c r="B100">
        <v>363</v>
      </c>
      <c r="C100">
        <v>314</v>
      </c>
      <c r="D100">
        <v>270</v>
      </c>
      <c r="E100">
        <v>224</v>
      </c>
      <c r="F100">
        <v>170</v>
      </c>
      <c r="G100">
        <v>307</v>
      </c>
      <c r="H100">
        <v>281</v>
      </c>
    </row>
    <row r="104" spans="2:5" ht="12.75">
      <c r="B104">
        <v>4294</v>
      </c>
      <c r="C104">
        <v>3630</v>
      </c>
      <c r="D104">
        <v>40154</v>
      </c>
      <c r="E104">
        <v>34598</v>
      </c>
    </row>
    <row r="106" spans="2:10" ht="12.75">
      <c r="B106">
        <v>3779</v>
      </c>
      <c r="C106">
        <v>3505</v>
      </c>
      <c r="D106">
        <v>3109</v>
      </c>
      <c r="E106">
        <v>2659</v>
      </c>
      <c r="F106">
        <v>2257</v>
      </c>
      <c r="G106">
        <v>1908</v>
      </c>
      <c r="H106">
        <v>1551</v>
      </c>
      <c r="I106">
        <v>1204</v>
      </c>
      <c r="J106">
        <v>804</v>
      </c>
    </row>
    <row r="107" spans="2:6" ht="12.75">
      <c r="B107">
        <v>70</v>
      </c>
      <c r="C107">
        <v>52</v>
      </c>
      <c r="D107">
        <v>35</v>
      </c>
      <c r="E107">
        <v>1201</v>
      </c>
      <c r="F107">
        <v>1025</v>
      </c>
    </row>
    <row r="109" spans="2:9" ht="12.75">
      <c r="B109">
        <v>240</v>
      </c>
      <c r="C109">
        <v>233</v>
      </c>
      <c r="D109">
        <v>964</v>
      </c>
      <c r="E109">
        <v>862</v>
      </c>
      <c r="F109">
        <v>759</v>
      </c>
      <c r="G109">
        <v>662</v>
      </c>
      <c r="H109">
        <v>482</v>
      </c>
      <c r="I109">
        <v>305</v>
      </c>
    </row>
    <row r="114" spans="2:7" ht="12.75">
      <c r="B114">
        <v>4929</v>
      </c>
      <c r="C114">
        <v>4558</v>
      </c>
      <c r="D114">
        <v>3961</v>
      </c>
      <c r="E114">
        <v>4303</v>
      </c>
      <c r="F114">
        <v>4715</v>
      </c>
      <c r="G114">
        <v>3918</v>
      </c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B1:L118"/>
  <sheetViews>
    <sheetView zoomScalePageLayoutView="0" workbookViewId="0" topLeftCell="A1">
      <selection activeCell="G1" sqref="G1:G1638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ht="12.75">
      <c r="B2">
        <v>4717</v>
      </c>
    </row>
    <row r="3" ht="12.75">
      <c r="B3">
        <v>1465</v>
      </c>
    </row>
    <row r="4" spans="2:11" ht="12.75">
      <c r="B4">
        <v>11811</v>
      </c>
      <c r="C4">
        <v>10211</v>
      </c>
      <c r="D4">
        <v>8609</v>
      </c>
      <c r="E4">
        <v>7297</v>
      </c>
      <c r="F4">
        <v>6548</v>
      </c>
      <c r="G4">
        <v>5737</v>
      </c>
      <c r="H4">
        <v>4760</v>
      </c>
      <c r="I4">
        <v>3840</v>
      </c>
      <c r="J4">
        <v>2681</v>
      </c>
      <c r="K4">
        <v>1415</v>
      </c>
    </row>
    <row r="5" spans="2:9" ht="12.75">
      <c r="B5">
        <v>5430</v>
      </c>
      <c r="C5">
        <v>4862</v>
      </c>
      <c r="D5">
        <v>4269</v>
      </c>
      <c r="E5">
        <v>3807</v>
      </c>
      <c r="F5">
        <v>3577</v>
      </c>
      <c r="G5">
        <v>3122</v>
      </c>
      <c r="H5">
        <v>2686</v>
      </c>
      <c r="I5">
        <v>2128</v>
      </c>
    </row>
    <row r="6" spans="2:7" ht="12.75">
      <c r="B6">
        <v>3308</v>
      </c>
      <c r="C6">
        <v>3007</v>
      </c>
      <c r="D6">
        <v>2700</v>
      </c>
      <c r="E6">
        <v>2434</v>
      </c>
      <c r="F6">
        <v>2304</v>
      </c>
      <c r="G6">
        <v>2051</v>
      </c>
    </row>
    <row r="7" spans="2:8" ht="12.75">
      <c r="B7">
        <v>5995</v>
      </c>
      <c r="C7">
        <v>5413</v>
      </c>
      <c r="D7">
        <v>4882</v>
      </c>
      <c r="E7">
        <v>4306</v>
      </c>
      <c r="F7">
        <v>3325</v>
      </c>
      <c r="G7">
        <v>2336</v>
      </c>
      <c r="H7">
        <v>1750</v>
      </c>
    </row>
    <row r="8" spans="2:9" ht="12.75">
      <c r="B8">
        <v>2399</v>
      </c>
      <c r="C8">
        <v>2165</v>
      </c>
      <c r="D8">
        <v>1934</v>
      </c>
      <c r="E8">
        <v>1740</v>
      </c>
      <c r="F8">
        <v>1627</v>
      </c>
      <c r="G8">
        <v>1411</v>
      </c>
      <c r="H8">
        <v>1206</v>
      </c>
      <c r="I8">
        <v>983</v>
      </c>
    </row>
    <row r="9" spans="2:4" ht="12.75">
      <c r="B9">
        <v>38420</v>
      </c>
      <c r="C9">
        <v>34272</v>
      </c>
      <c r="D9">
        <v>30047</v>
      </c>
    </row>
    <row r="10" spans="2:8" ht="12.75">
      <c r="B10">
        <v>1121</v>
      </c>
      <c r="C10">
        <v>1029</v>
      </c>
      <c r="D10">
        <v>957</v>
      </c>
      <c r="E10">
        <v>862</v>
      </c>
      <c r="F10">
        <v>802</v>
      </c>
      <c r="G10">
        <v>712</v>
      </c>
      <c r="H10">
        <v>613</v>
      </c>
    </row>
    <row r="11" spans="2:9" ht="12.75">
      <c r="B11">
        <v>17138</v>
      </c>
      <c r="C11">
        <v>15026</v>
      </c>
      <c r="D11">
        <v>12845</v>
      </c>
      <c r="E11">
        <v>11015</v>
      </c>
      <c r="F11">
        <v>9914</v>
      </c>
      <c r="G11">
        <v>8825</v>
      </c>
      <c r="H11">
        <v>7428</v>
      </c>
      <c r="I11">
        <v>5937</v>
      </c>
    </row>
    <row r="12" spans="2:11" ht="12.75">
      <c r="B12">
        <v>15281</v>
      </c>
      <c r="C12">
        <v>13357</v>
      </c>
      <c r="D12">
        <v>11372</v>
      </c>
      <c r="E12">
        <v>9747</v>
      </c>
      <c r="F12">
        <v>8823</v>
      </c>
      <c r="G12">
        <v>7919</v>
      </c>
      <c r="H12">
        <v>6717</v>
      </c>
      <c r="I12">
        <v>5387</v>
      </c>
      <c r="J12">
        <v>3491</v>
      </c>
      <c r="K12">
        <v>1727</v>
      </c>
    </row>
    <row r="13" spans="2:11" ht="12.75">
      <c r="B13">
        <v>20985</v>
      </c>
      <c r="C13">
        <v>18502</v>
      </c>
      <c r="D13">
        <v>15928</v>
      </c>
      <c r="E13">
        <v>13728</v>
      </c>
      <c r="F13">
        <v>12204</v>
      </c>
      <c r="G13">
        <v>10730</v>
      </c>
      <c r="H13">
        <v>8956</v>
      </c>
      <c r="I13">
        <v>7085</v>
      </c>
      <c r="J13">
        <v>4657</v>
      </c>
      <c r="K13">
        <v>2337</v>
      </c>
    </row>
    <row r="14" spans="2:11" ht="12.75">
      <c r="B14">
        <v>4635</v>
      </c>
      <c r="C14">
        <v>4035</v>
      </c>
      <c r="D14">
        <v>3429</v>
      </c>
      <c r="E14">
        <v>2895</v>
      </c>
      <c r="F14">
        <v>2662</v>
      </c>
      <c r="G14">
        <v>2374</v>
      </c>
      <c r="H14">
        <v>2005</v>
      </c>
      <c r="I14">
        <v>1585</v>
      </c>
      <c r="J14">
        <v>1022</v>
      </c>
      <c r="K14">
        <v>439</v>
      </c>
    </row>
    <row r="15" spans="2:7" ht="12.75">
      <c r="B15">
        <v>2179</v>
      </c>
      <c r="C15">
        <v>1934</v>
      </c>
      <c r="D15">
        <v>1669</v>
      </c>
      <c r="E15">
        <v>1450</v>
      </c>
      <c r="F15">
        <v>1354</v>
      </c>
      <c r="G15">
        <v>1239</v>
      </c>
    </row>
    <row r="16" spans="2:3" ht="12.75">
      <c r="B16">
        <v>3582</v>
      </c>
      <c r="C16">
        <v>3224</v>
      </c>
    </row>
    <row r="17" spans="2:4" ht="12.75">
      <c r="B17">
        <v>8065</v>
      </c>
      <c r="C17">
        <v>7084</v>
      </c>
      <c r="D17">
        <v>6106</v>
      </c>
    </row>
    <row r="18" ht="12.75">
      <c r="B18">
        <v>15798</v>
      </c>
    </row>
    <row r="19" spans="2:4" ht="12.75">
      <c r="B19">
        <v>2678</v>
      </c>
      <c r="C19">
        <v>2387</v>
      </c>
      <c r="D19">
        <v>2091</v>
      </c>
    </row>
    <row r="20" spans="2:9" ht="12.75">
      <c r="B20">
        <v>1972</v>
      </c>
      <c r="C20">
        <v>1755</v>
      </c>
      <c r="D20">
        <v>1525</v>
      </c>
      <c r="E20">
        <v>1296</v>
      </c>
      <c r="F20">
        <v>1182</v>
      </c>
      <c r="G20">
        <v>1082</v>
      </c>
      <c r="H20">
        <v>923</v>
      </c>
      <c r="I20">
        <v>740</v>
      </c>
    </row>
    <row r="21" ht="12.75">
      <c r="B21">
        <v>28408</v>
      </c>
    </row>
    <row r="22" spans="2:8" ht="12.75">
      <c r="B22">
        <v>44347</v>
      </c>
      <c r="C22">
        <v>39807</v>
      </c>
      <c r="D22">
        <v>35244</v>
      </c>
      <c r="E22">
        <v>30822</v>
      </c>
      <c r="F22">
        <v>26345</v>
      </c>
      <c r="G22">
        <v>21999</v>
      </c>
      <c r="H22">
        <v>17634</v>
      </c>
    </row>
    <row r="23" spans="2:8" ht="12.75">
      <c r="B23">
        <v>1313</v>
      </c>
      <c r="C23">
        <v>1173</v>
      </c>
      <c r="D23">
        <v>1028</v>
      </c>
      <c r="E23">
        <v>894</v>
      </c>
      <c r="F23">
        <v>819</v>
      </c>
      <c r="G23">
        <v>718</v>
      </c>
      <c r="H23">
        <v>614</v>
      </c>
    </row>
    <row r="24" spans="2:11" ht="12.75">
      <c r="B24">
        <v>14508</v>
      </c>
      <c r="C24">
        <v>12756</v>
      </c>
      <c r="D24">
        <v>11037</v>
      </c>
      <c r="E24">
        <v>9618</v>
      </c>
      <c r="F24">
        <v>8597</v>
      </c>
      <c r="G24">
        <v>7642</v>
      </c>
      <c r="H24">
        <v>6410</v>
      </c>
      <c r="I24">
        <v>5113</v>
      </c>
      <c r="J24">
        <v>3693</v>
      </c>
      <c r="K24">
        <v>2056</v>
      </c>
    </row>
    <row r="25" spans="2:10" ht="12.75">
      <c r="B25">
        <v>18137</v>
      </c>
      <c r="C25">
        <v>15975</v>
      </c>
      <c r="D25">
        <v>13836</v>
      </c>
      <c r="E25">
        <v>11994</v>
      </c>
      <c r="F25">
        <v>10533</v>
      </c>
      <c r="G25">
        <v>9193</v>
      </c>
      <c r="H25">
        <v>7629</v>
      </c>
      <c r="I25">
        <v>5979</v>
      </c>
      <c r="J25">
        <v>4218</v>
      </c>
    </row>
    <row r="26" spans="2:11" ht="12.75">
      <c r="B26">
        <v>7307</v>
      </c>
      <c r="C26">
        <v>6339</v>
      </c>
      <c r="D26">
        <v>5361</v>
      </c>
      <c r="E26">
        <v>4608</v>
      </c>
      <c r="F26">
        <v>4282</v>
      </c>
      <c r="G26">
        <v>3930</v>
      </c>
      <c r="H26">
        <v>3347</v>
      </c>
      <c r="I26">
        <v>2687</v>
      </c>
      <c r="J26">
        <v>1985</v>
      </c>
      <c r="K26">
        <v>1036</v>
      </c>
    </row>
    <row r="27" spans="2:4" ht="12.75">
      <c r="B27">
        <v>13849</v>
      </c>
      <c r="C27">
        <v>12730</v>
      </c>
      <c r="D27">
        <v>11643</v>
      </c>
    </row>
    <row r="28" spans="2:7" ht="12.75">
      <c r="B28">
        <v>5608</v>
      </c>
      <c r="C28">
        <v>5153</v>
      </c>
      <c r="D28">
        <v>4701</v>
      </c>
      <c r="E28">
        <v>4257</v>
      </c>
      <c r="F28">
        <v>3952</v>
      </c>
      <c r="G28">
        <v>3582</v>
      </c>
    </row>
    <row r="29" spans="2:8" ht="12.75">
      <c r="B29">
        <v>22501</v>
      </c>
      <c r="C29">
        <v>20439</v>
      </c>
      <c r="D29">
        <v>18459</v>
      </c>
      <c r="E29">
        <v>16635</v>
      </c>
      <c r="F29">
        <v>14898</v>
      </c>
      <c r="G29">
        <v>12996</v>
      </c>
      <c r="H29">
        <v>10889</v>
      </c>
    </row>
    <row r="30" spans="2:6" ht="12.75">
      <c r="B30">
        <v>8727</v>
      </c>
      <c r="C30">
        <v>8032</v>
      </c>
      <c r="D30">
        <v>7331</v>
      </c>
      <c r="E30">
        <v>6671</v>
      </c>
      <c r="F30">
        <v>6123</v>
      </c>
    </row>
    <row r="31" spans="2:8" ht="12.75">
      <c r="B31">
        <v>14815</v>
      </c>
      <c r="C31">
        <v>13614</v>
      </c>
      <c r="D31">
        <v>12442</v>
      </c>
      <c r="E31">
        <v>11276</v>
      </c>
      <c r="F31">
        <v>10211</v>
      </c>
      <c r="G31">
        <v>9015</v>
      </c>
      <c r="H31">
        <v>7642</v>
      </c>
    </row>
    <row r="34" spans="2:7" ht="12.75">
      <c r="B34">
        <v>3018</v>
      </c>
      <c r="C34">
        <v>2754</v>
      </c>
      <c r="D34">
        <v>2484</v>
      </c>
      <c r="E34">
        <v>2236</v>
      </c>
      <c r="F34">
        <v>2079</v>
      </c>
      <c r="G34">
        <v>1916</v>
      </c>
    </row>
    <row r="35" spans="2:3" ht="12.75">
      <c r="B35">
        <v>2517</v>
      </c>
      <c r="C35">
        <v>2298</v>
      </c>
    </row>
    <row r="36" ht="12.75">
      <c r="B36">
        <v>16325</v>
      </c>
    </row>
    <row r="38" spans="2:7" ht="12.75">
      <c r="B38">
        <v>10855</v>
      </c>
      <c r="C38">
        <v>9992</v>
      </c>
      <c r="D38">
        <v>9138</v>
      </c>
      <c r="E38">
        <v>8323</v>
      </c>
      <c r="F38">
        <v>7603</v>
      </c>
      <c r="G38">
        <v>6767</v>
      </c>
    </row>
    <row r="39" spans="2:6" ht="12.75">
      <c r="B39">
        <v>4082</v>
      </c>
      <c r="C39">
        <v>3734</v>
      </c>
      <c r="D39">
        <v>3380</v>
      </c>
      <c r="E39">
        <v>3051</v>
      </c>
      <c r="F39">
        <v>2830</v>
      </c>
    </row>
    <row r="41" spans="2:4" ht="12.75">
      <c r="B41">
        <v>14386</v>
      </c>
      <c r="C41">
        <v>13220</v>
      </c>
      <c r="D41">
        <v>12086</v>
      </c>
    </row>
    <row r="42" spans="2:4" ht="12.75">
      <c r="B42">
        <v>14371</v>
      </c>
      <c r="C42">
        <v>13206</v>
      </c>
      <c r="D42">
        <v>12073</v>
      </c>
    </row>
    <row r="43" spans="2:6" ht="12.75">
      <c r="B43">
        <v>6311</v>
      </c>
      <c r="C43">
        <v>5805</v>
      </c>
      <c r="D43">
        <v>5303</v>
      </c>
      <c r="E43">
        <v>4809</v>
      </c>
      <c r="F43">
        <v>4447</v>
      </c>
    </row>
    <row r="44" ht="12.75">
      <c r="B44">
        <v>12837</v>
      </c>
    </row>
    <row r="46" spans="2:4" ht="12.75">
      <c r="B46">
        <v>16345</v>
      </c>
      <c r="C46">
        <v>14974</v>
      </c>
      <c r="D46">
        <v>13653</v>
      </c>
    </row>
    <row r="47" spans="2:8" ht="12.75">
      <c r="B47">
        <v>11281</v>
      </c>
      <c r="C47">
        <v>10385</v>
      </c>
      <c r="D47">
        <v>9496</v>
      </c>
      <c r="E47">
        <v>8660</v>
      </c>
      <c r="F47">
        <v>7884</v>
      </c>
      <c r="G47">
        <v>6997</v>
      </c>
      <c r="H47">
        <v>5980</v>
      </c>
    </row>
    <row r="48" spans="2:3" ht="12.75">
      <c r="B48">
        <v>3926</v>
      </c>
      <c r="C48">
        <v>3546</v>
      </c>
    </row>
    <row r="49" spans="2:6" ht="12.75">
      <c r="B49">
        <v>58989</v>
      </c>
      <c r="C49">
        <v>53172</v>
      </c>
      <c r="D49">
        <v>47379</v>
      </c>
      <c r="E49">
        <v>41536</v>
      </c>
      <c r="F49">
        <v>35814</v>
      </c>
    </row>
    <row r="50" spans="2:5" ht="12.75">
      <c r="B50">
        <v>5359</v>
      </c>
      <c r="C50">
        <v>4826</v>
      </c>
      <c r="D50">
        <v>4260</v>
      </c>
      <c r="E50">
        <v>3750</v>
      </c>
    </row>
    <row r="51" spans="2:5" ht="12.75">
      <c r="B51">
        <v>7043</v>
      </c>
      <c r="C51">
        <v>6339</v>
      </c>
      <c r="D51">
        <v>5564</v>
      </c>
      <c r="E51">
        <v>4895</v>
      </c>
    </row>
    <row r="52" spans="2:4" ht="12.75">
      <c r="B52">
        <v>9032</v>
      </c>
      <c r="C52">
        <v>8084</v>
      </c>
      <c r="D52">
        <v>7047</v>
      </c>
    </row>
    <row r="53" spans="2:7" ht="12.75">
      <c r="B53">
        <v>5482</v>
      </c>
      <c r="C53">
        <v>4940</v>
      </c>
      <c r="D53">
        <v>4366</v>
      </c>
      <c r="E53">
        <v>3849</v>
      </c>
      <c r="F53">
        <v>3495</v>
      </c>
      <c r="G53">
        <v>3094</v>
      </c>
    </row>
    <row r="54" spans="2:10" ht="12.75">
      <c r="B54">
        <v>6770</v>
      </c>
      <c r="C54">
        <v>6090</v>
      </c>
      <c r="D54">
        <v>5356</v>
      </c>
      <c r="E54">
        <v>4712</v>
      </c>
      <c r="F54">
        <v>4289</v>
      </c>
      <c r="G54">
        <v>3793</v>
      </c>
      <c r="H54">
        <v>3242</v>
      </c>
      <c r="I54">
        <v>2612</v>
      </c>
      <c r="J54">
        <v>1771</v>
      </c>
    </row>
    <row r="55" spans="2:9" ht="12.75">
      <c r="B55">
        <v>1218</v>
      </c>
      <c r="C55">
        <v>1144</v>
      </c>
      <c r="D55">
        <v>1053</v>
      </c>
      <c r="E55">
        <v>934</v>
      </c>
      <c r="F55">
        <v>789</v>
      </c>
      <c r="G55">
        <v>673</v>
      </c>
      <c r="H55">
        <v>532</v>
      </c>
      <c r="I55">
        <v>422</v>
      </c>
    </row>
    <row r="57" spans="2:7" ht="12.75">
      <c r="B57">
        <v>3225</v>
      </c>
      <c r="C57">
        <v>2970</v>
      </c>
      <c r="D57">
        <v>2678</v>
      </c>
      <c r="E57">
        <v>2366</v>
      </c>
      <c r="F57">
        <v>2008</v>
      </c>
      <c r="G57">
        <v>1618</v>
      </c>
    </row>
    <row r="58" spans="2:3" ht="12.75">
      <c r="B58">
        <v>4337</v>
      </c>
      <c r="C58">
        <v>3951</v>
      </c>
    </row>
    <row r="59" spans="2:10" ht="12.75">
      <c r="B59">
        <v>12172</v>
      </c>
      <c r="C59">
        <v>11010</v>
      </c>
      <c r="D59">
        <v>9828</v>
      </c>
      <c r="E59">
        <v>8709</v>
      </c>
      <c r="F59">
        <v>7591</v>
      </c>
      <c r="G59">
        <v>6249</v>
      </c>
      <c r="H59">
        <v>4980</v>
      </c>
      <c r="I59">
        <v>3735</v>
      </c>
      <c r="J59">
        <v>2546</v>
      </c>
    </row>
    <row r="61" spans="2:6" ht="12.75">
      <c r="B61">
        <v>7001</v>
      </c>
      <c r="C61">
        <v>6333</v>
      </c>
      <c r="D61">
        <v>5677</v>
      </c>
      <c r="E61">
        <v>5030</v>
      </c>
      <c r="F61">
        <v>4380</v>
      </c>
    </row>
    <row r="62" spans="2:3" ht="12.75">
      <c r="B62">
        <v>519</v>
      </c>
      <c r="C62">
        <v>481</v>
      </c>
    </row>
    <row r="63" spans="2:10" ht="12.75">
      <c r="B63">
        <v>870</v>
      </c>
      <c r="C63">
        <v>752</v>
      </c>
      <c r="D63">
        <v>622</v>
      </c>
      <c r="E63">
        <v>549</v>
      </c>
      <c r="F63">
        <v>488</v>
      </c>
      <c r="G63">
        <v>422</v>
      </c>
      <c r="H63">
        <v>332</v>
      </c>
      <c r="I63">
        <v>261</v>
      </c>
      <c r="J63">
        <v>201</v>
      </c>
    </row>
    <row r="64" spans="2:6" ht="12.75">
      <c r="B64">
        <v>1112</v>
      </c>
      <c r="C64">
        <v>1012</v>
      </c>
      <c r="D64">
        <v>904</v>
      </c>
      <c r="E64">
        <v>817</v>
      </c>
      <c r="F64">
        <v>766</v>
      </c>
    </row>
    <row r="65" spans="2:5" ht="12.75">
      <c r="B65">
        <v>1531</v>
      </c>
      <c r="C65">
        <v>1317</v>
      </c>
      <c r="D65">
        <v>1101</v>
      </c>
      <c r="E65">
        <v>941</v>
      </c>
    </row>
    <row r="66" spans="2:11" ht="12.75">
      <c r="B66">
        <v>17586</v>
      </c>
      <c r="C66">
        <v>15470</v>
      </c>
      <c r="D66">
        <v>13308</v>
      </c>
      <c r="E66">
        <v>11532</v>
      </c>
      <c r="F66">
        <v>10086</v>
      </c>
      <c r="G66">
        <v>8543</v>
      </c>
      <c r="H66">
        <v>6945</v>
      </c>
      <c r="I66">
        <v>5197</v>
      </c>
      <c r="J66">
        <v>3435</v>
      </c>
      <c r="K66">
        <v>1729</v>
      </c>
    </row>
    <row r="67" spans="2:3" ht="12.75">
      <c r="B67">
        <v>763</v>
      </c>
      <c r="C67">
        <v>687</v>
      </c>
    </row>
    <row r="68" spans="2:8" ht="12.75">
      <c r="B68">
        <v>5139</v>
      </c>
      <c r="C68">
        <v>4593</v>
      </c>
      <c r="D68">
        <v>4056</v>
      </c>
      <c r="E68">
        <v>3540</v>
      </c>
      <c r="F68">
        <v>3223</v>
      </c>
      <c r="G68">
        <v>2784</v>
      </c>
      <c r="H68">
        <v>2267</v>
      </c>
    </row>
    <row r="69" spans="2:9" ht="12.75">
      <c r="B69">
        <v>4842</v>
      </c>
      <c r="C69">
        <v>4325</v>
      </c>
      <c r="D69">
        <v>3817</v>
      </c>
      <c r="E69">
        <v>3332</v>
      </c>
      <c r="F69">
        <v>3029</v>
      </c>
      <c r="G69">
        <v>2612</v>
      </c>
      <c r="H69">
        <v>2130</v>
      </c>
      <c r="I69">
        <v>1565</v>
      </c>
    </row>
    <row r="70" spans="2:4" ht="12.75">
      <c r="B70">
        <v>1935</v>
      </c>
      <c r="C70">
        <v>1727</v>
      </c>
      <c r="D70">
        <v>1515</v>
      </c>
    </row>
    <row r="71" spans="2:9" ht="12.75">
      <c r="B71">
        <v>14369</v>
      </c>
      <c r="C71">
        <v>12923</v>
      </c>
      <c r="D71">
        <v>11511</v>
      </c>
      <c r="E71">
        <v>10090</v>
      </c>
      <c r="F71">
        <v>9091</v>
      </c>
      <c r="G71">
        <v>7830</v>
      </c>
      <c r="H71">
        <v>6309</v>
      </c>
      <c r="I71">
        <v>4682</v>
      </c>
    </row>
    <row r="72" spans="2:6" ht="12.75">
      <c r="B72">
        <v>1239</v>
      </c>
      <c r="C72">
        <v>1128</v>
      </c>
      <c r="D72">
        <v>1012</v>
      </c>
      <c r="E72">
        <v>911</v>
      </c>
      <c r="F72">
        <v>810</v>
      </c>
    </row>
    <row r="73" ht="12.75">
      <c r="B73">
        <v>1960</v>
      </c>
    </row>
    <row r="74" spans="2:8" ht="12.75">
      <c r="B74">
        <v>35432</v>
      </c>
      <c r="C74">
        <v>31852</v>
      </c>
      <c r="D74">
        <v>28155</v>
      </c>
      <c r="E74">
        <v>24766</v>
      </c>
      <c r="F74">
        <v>21340</v>
      </c>
      <c r="G74">
        <v>17824</v>
      </c>
      <c r="H74">
        <v>14160</v>
      </c>
    </row>
    <row r="75" spans="2:7" ht="12.75">
      <c r="B75">
        <v>8617</v>
      </c>
      <c r="C75">
        <v>7704</v>
      </c>
      <c r="D75">
        <v>6843</v>
      </c>
      <c r="E75">
        <v>5933</v>
      </c>
      <c r="F75">
        <v>4971</v>
      </c>
      <c r="G75">
        <v>4073</v>
      </c>
    </row>
    <row r="76" spans="2:7" ht="12.75">
      <c r="B76">
        <v>49900</v>
      </c>
      <c r="C76">
        <v>44929</v>
      </c>
      <c r="D76">
        <v>39939</v>
      </c>
      <c r="E76">
        <v>35018</v>
      </c>
      <c r="F76">
        <v>30135</v>
      </c>
      <c r="G76">
        <v>25147</v>
      </c>
    </row>
    <row r="77" spans="2:7" ht="12.75">
      <c r="B77">
        <v>31181</v>
      </c>
      <c r="C77">
        <v>28085</v>
      </c>
      <c r="D77">
        <v>25031</v>
      </c>
      <c r="E77">
        <v>21926</v>
      </c>
      <c r="F77">
        <v>18617</v>
      </c>
      <c r="G77">
        <v>15363</v>
      </c>
    </row>
    <row r="78" spans="2:8" ht="12.75">
      <c r="B78">
        <v>709</v>
      </c>
      <c r="C78">
        <v>601</v>
      </c>
      <c r="D78">
        <v>516</v>
      </c>
      <c r="E78">
        <v>445</v>
      </c>
      <c r="F78">
        <v>433</v>
      </c>
      <c r="G78">
        <v>411</v>
      </c>
      <c r="H78">
        <v>354</v>
      </c>
    </row>
    <row r="79" spans="2:9" ht="12.75">
      <c r="B79">
        <v>42588</v>
      </c>
      <c r="C79">
        <v>37878</v>
      </c>
      <c r="D79">
        <v>33241</v>
      </c>
      <c r="E79">
        <v>28922</v>
      </c>
      <c r="F79">
        <v>25078</v>
      </c>
      <c r="G79">
        <v>21026</v>
      </c>
      <c r="H79">
        <v>16771</v>
      </c>
      <c r="I79">
        <v>12473</v>
      </c>
    </row>
    <row r="80" spans="2:9" ht="12.75">
      <c r="B80">
        <v>47962</v>
      </c>
      <c r="C80">
        <v>42722</v>
      </c>
      <c r="D80">
        <v>37476</v>
      </c>
      <c r="E80">
        <v>32638</v>
      </c>
      <c r="F80">
        <v>28201</v>
      </c>
      <c r="G80">
        <v>23669</v>
      </c>
      <c r="H80">
        <v>18897</v>
      </c>
      <c r="I80">
        <v>14079</v>
      </c>
    </row>
    <row r="81" spans="2:7" ht="12.75">
      <c r="B81">
        <v>44045</v>
      </c>
      <c r="C81">
        <v>39178</v>
      </c>
      <c r="D81">
        <v>34360</v>
      </c>
      <c r="E81">
        <v>29903</v>
      </c>
      <c r="F81">
        <v>25888</v>
      </c>
      <c r="G81">
        <v>21696</v>
      </c>
    </row>
    <row r="82" ht="12.75">
      <c r="B82">
        <v>6276</v>
      </c>
    </row>
    <row r="83" spans="2:3" ht="12.75">
      <c r="B83">
        <v>30960</v>
      </c>
      <c r="C83">
        <v>27902</v>
      </c>
    </row>
    <row r="84" spans="2:8" ht="12.75">
      <c r="B84">
        <v>4176</v>
      </c>
      <c r="C84">
        <v>3689</v>
      </c>
      <c r="D84">
        <v>3217</v>
      </c>
      <c r="E84">
        <v>2793</v>
      </c>
      <c r="F84">
        <v>2541</v>
      </c>
      <c r="G84">
        <v>2138</v>
      </c>
      <c r="H84">
        <v>1828</v>
      </c>
    </row>
    <row r="85" spans="2:10" ht="12.75">
      <c r="B85">
        <v>4</v>
      </c>
      <c r="C85">
        <v>4</v>
      </c>
      <c r="D85">
        <v>4</v>
      </c>
      <c r="E85">
        <v>3</v>
      </c>
      <c r="F85">
        <v>3</v>
      </c>
      <c r="G85">
        <v>3</v>
      </c>
      <c r="H85">
        <v>3</v>
      </c>
      <c r="I85">
        <v>3</v>
      </c>
      <c r="J85">
        <v>3</v>
      </c>
    </row>
    <row r="86" spans="2:10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</row>
    <row r="87" spans="2:4" ht="12.75">
      <c r="B87">
        <v>43160</v>
      </c>
      <c r="C87">
        <v>39031</v>
      </c>
      <c r="D87">
        <v>34895</v>
      </c>
    </row>
    <row r="88" spans="2:11" ht="12.75">
      <c r="B88">
        <v>21384</v>
      </c>
      <c r="C88">
        <v>19483</v>
      </c>
      <c r="D88">
        <v>17613</v>
      </c>
      <c r="E88">
        <v>15630</v>
      </c>
      <c r="F88">
        <v>13469</v>
      </c>
      <c r="G88">
        <v>10979</v>
      </c>
      <c r="H88">
        <v>8563</v>
      </c>
      <c r="I88">
        <v>6408</v>
      </c>
      <c r="J88">
        <v>4225</v>
      </c>
      <c r="K88">
        <v>2157</v>
      </c>
    </row>
    <row r="89" spans="2:4" ht="12.75">
      <c r="B89">
        <v>687</v>
      </c>
      <c r="C89">
        <v>623</v>
      </c>
      <c r="D89">
        <v>571</v>
      </c>
    </row>
    <row r="90" spans="2:10" ht="12.75">
      <c r="B90">
        <v>78047</v>
      </c>
      <c r="C90">
        <v>70041</v>
      </c>
      <c r="D90">
        <v>62007</v>
      </c>
      <c r="E90">
        <v>54191</v>
      </c>
      <c r="F90">
        <v>46608</v>
      </c>
      <c r="G90">
        <v>38890</v>
      </c>
      <c r="H90">
        <v>31181</v>
      </c>
      <c r="I90">
        <v>23472</v>
      </c>
      <c r="J90">
        <v>15765</v>
      </c>
    </row>
    <row r="91" spans="2:6" ht="12.75">
      <c r="B91">
        <v>515</v>
      </c>
      <c r="C91">
        <v>483</v>
      </c>
      <c r="D91">
        <v>457</v>
      </c>
      <c r="E91">
        <v>396</v>
      </c>
      <c r="F91">
        <v>313</v>
      </c>
    </row>
    <row r="92" ht="12.75">
      <c r="B92">
        <v>920</v>
      </c>
    </row>
    <row r="93" spans="2:8" ht="12.75">
      <c r="B93">
        <v>2042</v>
      </c>
      <c r="C93">
        <v>1866</v>
      </c>
      <c r="D93">
        <v>1712</v>
      </c>
      <c r="E93">
        <v>1505</v>
      </c>
      <c r="F93">
        <v>1220</v>
      </c>
      <c r="G93">
        <v>939</v>
      </c>
      <c r="H93">
        <v>731</v>
      </c>
    </row>
    <row r="94" spans="2:8" ht="12.75">
      <c r="B94">
        <v>27544</v>
      </c>
      <c r="C94">
        <v>24602</v>
      </c>
      <c r="D94">
        <v>21646</v>
      </c>
      <c r="E94">
        <v>18852</v>
      </c>
      <c r="F94">
        <v>16189</v>
      </c>
      <c r="G94">
        <v>13554</v>
      </c>
      <c r="H94">
        <v>10952</v>
      </c>
    </row>
    <row r="95" spans="2:10" ht="12.75">
      <c r="B95">
        <v>28</v>
      </c>
      <c r="C95">
        <v>27</v>
      </c>
      <c r="D95">
        <v>24</v>
      </c>
      <c r="E95">
        <v>23</v>
      </c>
      <c r="F95">
        <v>21</v>
      </c>
      <c r="G95">
        <v>17</v>
      </c>
      <c r="H95">
        <v>15</v>
      </c>
      <c r="I95">
        <v>8</v>
      </c>
      <c r="J95">
        <v>4</v>
      </c>
    </row>
    <row r="97" ht="12.75">
      <c r="B97">
        <v>36557</v>
      </c>
    </row>
    <row r="98" spans="2:4" ht="12.75">
      <c r="B98">
        <v>82150</v>
      </c>
      <c r="C98">
        <v>73876</v>
      </c>
      <c r="D98">
        <v>65599</v>
      </c>
    </row>
    <row r="100" spans="2:7" ht="12.75">
      <c r="B100">
        <v>363</v>
      </c>
      <c r="C100">
        <v>336</v>
      </c>
      <c r="D100">
        <v>299</v>
      </c>
      <c r="E100">
        <v>254</v>
      </c>
      <c r="F100">
        <v>243</v>
      </c>
      <c r="G100">
        <v>228</v>
      </c>
    </row>
    <row r="101" spans="2:7" ht="12.75">
      <c r="B101">
        <v>2455</v>
      </c>
      <c r="C101">
        <v>2150</v>
      </c>
      <c r="D101">
        <v>1855</v>
      </c>
      <c r="E101">
        <v>1617</v>
      </c>
      <c r="F101">
        <v>1526</v>
      </c>
      <c r="G101">
        <v>1431</v>
      </c>
    </row>
    <row r="102" spans="2:5" ht="12.75">
      <c r="B102">
        <v>763</v>
      </c>
      <c r="C102">
        <v>683</v>
      </c>
      <c r="D102">
        <v>597</v>
      </c>
      <c r="E102">
        <v>511</v>
      </c>
    </row>
    <row r="103" spans="2:9" ht="12.75">
      <c r="B103">
        <v>563</v>
      </c>
      <c r="C103">
        <v>511</v>
      </c>
      <c r="D103">
        <v>450</v>
      </c>
      <c r="E103">
        <v>386</v>
      </c>
      <c r="F103">
        <v>366</v>
      </c>
      <c r="G103">
        <v>344</v>
      </c>
      <c r="H103">
        <v>285</v>
      </c>
      <c r="I103">
        <v>204</v>
      </c>
    </row>
    <row r="104" spans="2:8" ht="12.75">
      <c r="B104">
        <v>51556</v>
      </c>
      <c r="C104">
        <v>46706</v>
      </c>
      <c r="D104">
        <v>41875</v>
      </c>
      <c r="E104">
        <v>36900</v>
      </c>
      <c r="F104">
        <v>32226</v>
      </c>
      <c r="G104">
        <v>27284</v>
      </c>
      <c r="H104">
        <v>22236</v>
      </c>
    </row>
    <row r="105" spans="2:10" ht="12.75">
      <c r="B105">
        <v>4294</v>
      </c>
      <c r="C105">
        <v>3999</v>
      </c>
      <c r="D105">
        <v>3664</v>
      </c>
      <c r="E105">
        <v>3316</v>
      </c>
      <c r="F105">
        <v>2990</v>
      </c>
      <c r="G105">
        <v>2628</v>
      </c>
      <c r="H105">
        <v>2237</v>
      </c>
      <c r="I105">
        <v>1749</v>
      </c>
      <c r="J105">
        <v>1257</v>
      </c>
    </row>
    <row r="106" spans="2:3" ht="12.75">
      <c r="B106">
        <v>3779</v>
      </c>
      <c r="C106">
        <v>3363</v>
      </c>
    </row>
    <row r="107" spans="2:9" ht="12.75">
      <c r="B107">
        <v>70</v>
      </c>
      <c r="C107">
        <v>69</v>
      </c>
      <c r="D107">
        <v>67</v>
      </c>
      <c r="E107">
        <v>65</v>
      </c>
      <c r="F107">
        <v>62</v>
      </c>
      <c r="G107">
        <v>59</v>
      </c>
      <c r="H107">
        <v>54</v>
      </c>
      <c r="I107">
        <v>44</v>
      </c>
    </row>
    <row r="108" spans="2:7" ht="12.75">
      <c r="B108">
        <v>2473</v>
      </c>
      <c r="C108">
        <v>2172</v>
      </c>
      <c r="D108">
        <v>1880</v>
      </c>
      <c r="E108">
        <v>1709</v>
      </c>
      <c r="F108">
        <v>1658</v>
      </c>
      <c r="G108">
        <v>1590</v>
      </c>
    </row>
    <row r="109" spans="2:4" ht="12.75">
      <c r="B109">
        <v>1137</v>
      </c>
      <c r="C109">
        <v>1028</v>
      </c>
      <c r="D109">
        <v>950</v>
      </c>
    </row>
    <row r="110" spans="2:10" ht="12.75">
      <c r="B110">
        <v>240</v>
      </c>
      <c r="C110">
        <v>224</v>
      </c>
      <c r="D110">
        <v>214</v>
      </c>
      <c r="E110">
        <v>177</v>
      </c>
      <c r="F110">
        <v>125</v>
      </c>
      <c r="G110">
        <v>68</v>
      </c>
      <c r="H110">
        <v>44</v>
      </c>
      <c r="I110">
        <v>31</v>
      </c>
      <c r="J110">
        <v>21</v>
      </c>
    </row>
    <row r="112" spans="2:4" ht="12.75">
      <c r="B112">
        <v>65476</v>
      </c>
      <c r="C112">
        <v>58967</v>
      </c>
      <c r="D112">
        <v>52448</v>
      </c>
    </row>
    <row r="113" spans="2:10" ht="12.75">
      <c r="B113">
        <v>17269</v>
      </c>
      <c r="C113">
        <v>15363</v>
      </c>
      <c r="D113">
        <v>13579</v>
      </c>
      <c r="E113">
        <v>11789</v>
      </c>
      <c r="F113">
        <v>9930</v>
      </c>
      <c r="G113">
        <v>8104</v>
      </c>
      <c r="H113">
        <v>6533</v>
      </c>
      <c r="I113">
        <v>5021</v>
      </c>
      <c r="J113">
        <v>3304</v>
      </c>
    </row>
    <row r="114" spans="2:9" ht="12.75">
      <c r="B114">
        <v>4929</v>
      </c>
      <c r="C114">
        <v>4444</v>
      </c>
      <c r="D114">
        <v>3958</v>
      </c>
      <c r="E114">
        <v>3505</v>
      </c>
      <c r="F114">
        <v>3180</v>
      </c>
      <c r="G114">
        <v>2782</v>
      </c>
      <c r="H114">
        <v>2338</v>
      </c>
      <c r="I114">
        <v>1689</v>
      </c>
    </row>
    <row r="115" spans="2:8" ht="12.75">
      <c r="B115">
        <v>6488</v>
      </c>
      <c r="C115">
        <v>5822</v>
      </c>
      <c r="D115">
        <v>5176</v>
      </c>
      <c r="E115">
        <v>4591</v>
      </c>
      <c r="F115">
        <v>4150</v>
      </c>
      <c r="G115">
        <v>3612</v>
      </c>
      <c r="H115">
        <v>3033</v>
      </c>
    </row>
    <row r="116" spans="2:8" ht="12.75">
      <c r="B116">
        <v>9238</v>
      </c>
      <c r="C116">
        <v>8238</v>
      </c>
      <c r="D116">
        <v>7306</v>
      </c>
      <c r="E116">
        <v>6478</v>
      </c>
      <c r="F116">
        <v>5870</v>
      </c>
      <c r="G116">
        <v>5078</v>
      </c>
      <c r="H116">
        <v>4237</v>
      </c>
    </row>
    <row r="117" spans="2:9" ht="12.75">
      <c r="B117">
        <v>5347</v>
      </c>
      <c r="C117">
        <v>4816</v>
      </c>
      <c r="D117">
        <v>4290</v>
      </c>
      <c r="E117">
        <v>3804</v>
      </c>
      <c r="F117">
        <v>3461</v>
      </c>
      <c r="G117">
        <v>3035</v>
      </c>
      <c r="H117">
        <v>2559</v>
      </c>
      <c r="I117">
        <v>1852</v>
      </c>
    </row>
    <row r="118" spans="2:6" ht="12.75">
      <c r="B118">
        <v>8753</v>
      </c>
      <c r="C118">
        <v>7807</v>
      </c>
      <c r="D118">
        <v>6914</v>
      </c>
      <c r="E118">
        <v>6134</v>
      </c>
      <c r="F118">
        <v>5567</v>
      </c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B1:L114"/>
  <sheetViews>
    <sheetView zoomScalePageLayoutView="0" workbookViewId="0" topLeftCell="A1">
      <selection activeCell="H1" sqref="H1:H1638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11" ht="12.75">
      <c r="B2">
        <v>1465</v>
      </c>
      <c r="C2">
        <v>10211</v>
      </c>
      <c r="D2">
        <v>8609</v>
      </c>
      <c r="E2">
        <v>7297</v>
      </c>
      <c r="F2">
        <v>6548</v>
      </c>
      <c r="G2">
        <v>5737</v>
      </c>
      <c r="H2">
        <v>4760</v>
      </c>
      <c r="I2">
        <v>3840</v>
      </c>
      <c r="J2">
        <v>2681</v>
      </c>
      <c r="K2">
        <v>1415</v>
      </c>
    </row>
    <row r="5" spans="2:9" ht="12.75">
      <c r="B5">
        <v>3308</v>
      </c>
      <c r="C5">
        <v>3007</v>
      </c>
      <c r="D5">
        <v>2700</v>
      </c>
      <c r="E5">
        <v>2434</v>
      </c>
      <c r="F5">
        <v>2304</v>
      </c>
      <c r="G5">
        <v>2051</v>
      </c>
      <c r="H5">
        <v>2686</v>
      </c>
      <c r="I5">
        <v>2128</v>
      </c>
    </row>
    <row r="7" spans="2:8" ht="12.75">
      <c r="B7">
        <v>5995</v>
      </c>
      <c r="C7">
        <v>5413</v>
      </c>
      <c r="D7">
        <v>4882</v>
      </c>
      <c r="E7">
        <v>4306</v>
      </c>
      <c r="F7">
        <v>3325</v>
      </c>
      <c r="G7">
        <v>2336</v>
      </c>
      <c r="H7">
        <v>1750</v>
      </c>
    </row>
    <row r="8" spans="2:9" ht="12.75">
      <c r="B8">
        <v>1121</v>
      </c>
      <c r="C8">
        <v>1029</v>
      </c>
      <c r="D8">
        <v>957</v>
      </c>
      <c r="E8">
        <v>862</v>
      </c>
      <c r="F8">
        <v>802</v>
      </c>
      <c r="G8">
        <v>712</v>
      </c>
      <c r="H8">
        <v>613</v>
      </c>
      <c r="I8">
        <v>983</v>
      </c>
    </row>
    <row r="11" spans="2:11" ht="12.75">
      <c r="B11">
        <v>4635</v>
      </c>
      <c r="C11">
        <v>4035</v>
      </c>
      <c r="D11">
        <v>3429</v>
      </c>
      <c r="E11">
        <v>2895</v>
      </c>
      <c r="F11">
        <v>2662</v>
      </c>
      <c r="G11">
        <v>2374</v>
      </c>
      <c r="H11">
        <v>2005</v>
      </c>
      <c r="I11">
        <v>1585</v>
      </c>
      <c r="J11">
        <v>1022</v>
      </c>
      <c r="K11">
        <v>439</v>
      </c>
    </row>
    <row r="15" spans="2:7" ht="12.75">
      <c r="B15">
        <v>2179</v>
      </c>
      <c r="C15">
        <v>1934</v>
      </c>
      <c r="D15">
        <v>1669</v>
      </c>
      <c r="E15">
        <v>1450</v>
      </c>
      <c r="F15">
        <v>1354</v>
      </c>
      <c r="G15">
        <v>1239</v>
      </c>
    </row>
    <row r="17" spans="2:9" ht="12.75">
      <c r="B17">
        <v>1972</v>
      </c>
      <c r="C17">
        <v>1755</v>
      </c>
      <c r="D17">
        <v>1525</v>
      </c>
      <c r="E17">
        <v>1296</v>
      </c>
      <c r="F17">
        <v>1182</v>
      </c>
      <c r="G17">
        <v>1082</v>
      </c>
      <c r="H17">
        <v>923</v>
      </c>
      <c r="I17">
        <v>740</v>
      </c>
    </row>
    <row r="21" spans="2:8" ht="12.75">
      <c r="B21">
        <v>28408</v>
      </c>
      <c r="C21">
        <v>39807</v>
      </c>
      <c r="D21">
        <v>35244</v>
      </c>
      <c r="E21">
        <v>30822</v>
      </c>
      <c r="F21">
        <v>26345</v>
      </c>
      <c r="G21">
        <v>21999</v>
      </c>
      <c r="H21">
        <v>17634</v>
      </c>
    </row>
    <row r="23" spans="2:8" ht="12.75">
      <c r="B23">
        <v>1313</v>
      </c>
      <c r="C23">
        <v>1173</v>
      </c>
      <c r="D23">
        <v>1028</v>
      </c>
      <c r="E23">
        <v>894</v>
      </c>
      <c r="F23">
        <v>819</v>
      </c>
      <c r="G23">
        <v>718</v>
      </c>
      <c r="H23">
        <v>614</v>
      </c>
    </row>
    <row r="24" spans="2:11" ht="12.75">
      <c r="B24">
        <v>7307</v>
      </c>
      <c r="C24">
        <v>6339</v>
      </c>
      <c r="D24">
        <v>5361</v>
      </c>
      <c r="E24">
        <v>4608</v>
      </c>
      <c r="F24">
        <v>4282</v>
      </c>
      <c r="G24">
        <v>3930</v>
      </c>
      <c r="H24">
        <v>3347</v>
      </c>
      <c r="I24">
        <v>2687</v>
      </c>
      <c r="J24">
        <v>1985</v>
      </c>
      <c r="K24">
        <v>1036</v>
      </c>
    </row>
    <row r="27" spans="2:8" ht="12.75">
      <c r="B27">
        <v>2517</v>
      </c>
      <c r="C27">
        <v>2298</v>
      </c>
      <c r="D27">
        <v>2484</v>
      </c>
      <c r="E27">
        <v>2236</v>
      </c>
      <c r="F27">
        <v>2079</v>
      </c>
      <c r="G27">
        <v>1916</v>
      </c>
      <c r="H27">
        <v>5980</v>
      </c>
    </row>
    <row r="48" spans="2:10" ht="12.75">
      <c r="B48">
        <v>3926</v>
      </c>
      <c r="C48">
        <v>3546</v>
      </c>
      <c r="D48">
        <v>4260</v>
      </c>
      <c r="E48">
        <v>3750</v>
      </c>
      <c r="F48">
        <v>3495</v>
      </c>
      <c r="G48">
        <v>3094</v>
      </c>
      <c r="H48">
        <v>3242</v>
      </c>
      <c r="I48">
        <v>2612</v>
      </c>
      <c r="J48">
        <v>1771</v>
      </c>
    </row>
    <row r="55" spans="2:10" ht="12.75">
      <c r="B55">
        <v>1218</v>
      </c>
      <c r="C55">
        <v>1144</v>
      </c>
      <c r="D55">
        <v>1053</v>
      </c>
      <c r="E55">
        <v>934</v>
      </c>
      <c r="F55">
        <v>789</v>
      </c>
      <c r="G55">
        <v>673</v>
      </c>
      <c r="H55">
        <v>532</v>
      </c>
      <c r="I55">
        <v>422</v>
      </c>
      <c r="J55">
        <v>2546</v>
      </c>
    </row>
    <row r="61" spans="2:6" ht="12.75">
      <c r="B61">
        <v>519</v>
      </c>
      <c r="C61">
        <v>481</v>
      </c>
      <c r="D61">
        <v>5677</v>
      </c>
      <c r="E61">
        <v>5030</v>
      </c>
      <c r="F61">
        <v>4380</v>
      </c>
    </row>
    <row r="63" spans="2:10" ht="12.75">
      <c r="B63">
        <v>870</v>
      </c>
      <c r="C63">
        <v>752</v>
      </c>
      <c r="D63">
        <v>622</v>
      </c>
      <c r="E63">
        <v>549</v>
      </c>
      <c r="F63">
        <v>488</v>
      </c>
      <c r="G63">
        <v>422</v>
      </c>
      <c r="H63">
        <v>332</v>
      </c>
      <c r="I63">
        <v>261</v>
      </c>
      <c r="J63">
        <v>201</v>
      </c>
    </row>
    <row r="64" spans="2:6" ht="12.75">
      <c r="B64">
        <v>1112</v>
      </c>
      <c r="C64">
        <v>1012</v>
      </c>
      <c r="D64">
        <v>904</v>
      </c>
      <c r="E64">
        <v>817</v>
      </c>
      <c r="F64">
        <v>766</v>
      </c>
    </row>
    <row r="65" spans="2:5" ht="12.75">
      <c r="B65">
        <v>1531</v>
      </c>
      <c r="C65">
        <v>1317</v>
      </c>
      <c r="D65">
        <v>1101</v>
      </c>
      <c r="E65">
        <v>941</v>
      </c>
    </row>
    <row r="66" spans="2:11" ht="12.75">
      <c r="B66">
        <v>17586</v>
      </c>
      <c r="C66">
        <v>15470</v>
      </c>
      <c r="D66">
        <v>13308</v>
      </c>
      <c r="E66">
        <v>11532</v>
      </c>
      <c r="F66">
        <v>10086</v>
      </c>
      <c r="G66">
        <v>8543</v>
      </c>
      <c r="H66">
        <v>6945</v>
      </c>
      <c r="I66">
        <v>5197</v>
      </c>
      <c r="J66">
        <v>3435</v>
      </c>
      <c r="K66">
        <v>1729</v>
      </c>
    </row>
    <row r="67" spans="2:9" ht="12.75">
      <c r="B67">
        <v>763</v>
      </c>
      <c r="C67">
        <v>687</v>
      </c>
      <c r="D67">
        <v>1012</v>
      </c>
      <c r="E67">
        <v>911</v>
      </c>
      <c r="F67">
        <v>810</v>
      </c>
      <c r="G67">
        <v>2612</v>
      </c>
      <c r="H67">
        <v>2130</v>
      </c>
      <c r="I67">
        <v>1565</v>
      </c>
    </row>
    <row r="73" ht="12.75">
      <c r="B73">
        <v>1960</v>
      </c>
    </row>
    <row r="74" spans="2:8" ht="12.75">
      <c r="B74">
        <v>35432</v>
      </c>
      <c r="C74">
        <v>31852</v>
      </c>
      <c r="D74">
        <v>28155</v>
      </c>
      <c r="E74">
        <v>24766</v>
      </c>
      <c r="F74">
        <v>21340</v>
      </c>
      <c r="G74">
        <v>17824</v>
      </c>
      <c r="H74">
        <v>14160</v>
      </c>
    </row>
    <row r="75" spans="2:7" ht="12.75">
      <c r="B75">
        <v>8617</v>
      </c>
      <c r="C75">
        <v>7704</v>
      </c>
      <c r="D75">
        <v>6843</v>
      </c>
      <c r="E75">
        <v>5933</v>
      </c>
      <c r="F75">
        <v>4971</v>
      </c>
      <c r="G75">
        <v>4073</v>
      </c>
    </row>
    <row r="78" spans="2:8" ht="12.75">
      <c r="B78">
        <v>709</v>
      </c>
      <c r="C78">
        <v>601</v>
      </c>
      <c r="D78">
        <v>516</v>
      </c>
      <c r="E78">
        <v>445</v>
      </c>
      <c r="F78">
        <v>433</v>
      </c>
      <c r="G78">
        <v>411</v>
      </c>
      <c r="H78">
        <v>354</v>
      </c>
    </row>
    <row r="79" spans="2:9" ht="12.75">
      <c r="B79">
        <v>42588</v>
      </c>
      <c r="C79">
        <v>37878</v>
      </c>
      <c r="D79">
        <v>33241</v>
      </c>
      <c r="E79">
        <v>28922</v>
      </c>
      <c r="F79">
        <v>25078</v>
      </c>
      <c r="G79">
        <v>21026</v>
      </c>
      <c r="H79">
        <v>16771</v>
      </c>
      <c r="I79">
        <v>12473</v>
      </c>
    </row>
    <row r="82" spans="2:3" ht="12.75">
      <c r="B82">
        <v>6276</v>
      </c>
      <c r="C82">
        <v>27902</v>
      </c>
    </row>
    <row r="84" spans="2:8" ht="12.75">
      <c r="B84">
        <v>4176</v>
      </c>
      <c r="C84">
        <v>3689</v>
      </c>
      <c r="D84">
        <v>3217</v>
      </c>
      <c r="E84">
        <v>2793</v>
      </c>
      <c r="F84">
        <v>2541</v>
      </c>
      <c r="G84">
        <v>2138</v>
      </c>
      <c r="H84">
        <v>1828</v>
      </c>
    </row>
    <row r="85" spans="2:10" ht="12.75">
      <c r="B85">
        <v>4</v>
      </c>
      <c r="C85">
        <v>4</v>
      </c>
      <c r="D85">
        <v>4</v>
      </c>
      <c r="E85">
        <v>3</v>
      </c>
      <c r="F85">
        <v>3</v>
      </c>
      <c r="G85">
        <v>3</v>
      </c>
      <c r="H85">
        <v>3</v>
      </c>
      <c r="I85">
        <v>3</v>
      </c>
      <c r="J85">
        <v>3</v>
      </c>
    </row>
    <row r="86" spans="2:10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</row>
    <row r="87" spans="2:4" ht="12.75">
      <c r="B87">
        <v>43160</v>
      </c>
      <c r="C87">
        <v>39031</v>
      </c>
      <c r="D87">
        <v>34895</v>
      </c>
    </row>
    <row r="88" spans="2:11" ht="12.75">
      <c r="B88">
        <v>21384</v>
      </c>
      <c r="C88">
        <v>19483</v>
      </c>
      <c r="D88">
        <v>17613</v>
      </c>
      <c r="E88">
        <v>15630</v>
      </c>
      <c r="F88">
        <v>13469</v>
      </c>
      <c r="G88">
        <v>10979</v>
      </c>
      <c r="H88">
        <v>8563</v>
      </c>
      <c r="I88">
        <v>6408</v>
      </c>
      <c r="J88">
        <v>4225</v>
      </c>
      <c r="K88">
        <v>2157</v>
      </c>
    </row>
    <row r="89" spans="2:4" ht="12.75">
      <c r="B89">
        <v>687</v>
      </c>
      <c r="C89">
        <v>623</v>
      </c>
      <c r="D89">
        <v>571</v>
      </c>
    </row>
    <row r="90" spans="2:10" ht="12.75">
      <c r="B90">
        <v>78047</v>
      </c>
      <c r="C90">
        <v>70041</v>
      </c>
      <c r="D90">
        <v>62007</v>
      </c>
      <c r="E90">
        <v>54191</v>
      </c>
      <c r="F90">
        <v>46608</v>
      </c>
      <c r="G90">
        <v>38890</v>
      </c>
      <c r="H90">
        <v>31181</v>
      </c>
      <c r="I90">
        <v>23472</v>
      </c>
      <c r="J90">
        <v>15765</v>
      </c>
    </row>
    <row r="91" spans="2:8" ht="12.75">
      <c r="B91">
        <v>515</v>
      </c>
      <c r="C91">
        <v>483</v>
      </c>
      <c r="D91">
        <v>457</v>
      </c>
      <c r="E91">
        <v>396</v>
      </c>
      <c r="F91">
        <v>313</v>
      </c>
      <c r="G91">
        <v>939</v>
      </c>
      <c r="H91">
        <v>731</v>
      </c>
    </row>
    <row r="94" spans="2:8" ht="12.75">
      <c r="B94">
        <v>27544</v>
      </c>
      <c r="C94">
        <v>24602</v>
      </c>
      <c r="D94">
        <v>21646</v>
      </c>
      <c r="E94">
        <v>18852</v>
      </c>
      <c r="F94">
        <v>16189</v>
      </c>
      <c r="G94">
        <v>13554</v>
      </c>
      <c r="H94">
        <v>10952</v>
      </c>
    </row>
    <row r="95" spans="2:10" ht="12.75">
      <c r="B95">
        <v>28</v>
      </c>
      <c r="C95">
        <v>27</v>
      </c>
      <c r="D95">
        <v>24</v>
      </c>
      <c r="E95">
        <v>23</v>
      </c>
      <c r="F95">
        <v>21</v>
      </c>
      <c r="G95">
        <v>17</v>
      </c>
      <c r="H95">
        <v>15</v>
      </c>
      <c r="I95">
        <v>8</v>
      </c>
      <c r="J95">
        <v>4</v>
      </c>
    </row>
    <row r="97" spans="2:4" ht="12.75">
      <c r="B97">
        <v>36557</v>
      </c>
      <c r="C97">
        <v>73876</v>
      </c>
      <c r="D97">
        <v>65599</v>
      </c>
    </row>
    <row r="100" spans="2:9" ht="12.75">
      <c r="B100">
        <v>363</v>
      </c>
      <c r="C100">
        <v>336</v>
      </c>
      <c r="D100">
        <v>299</v>
      </c>
      <c r="E100">
        <v>254</v>
      </c>
      <c r="F100">
        <v>243</v>
      </c>
      <c r="G100">
        <v>228</v>
      </c>
      <c r="H100">
        <v>285</v>
      </c>
      <c r="I100">
        <v>204</v>
      </c>
    </row>
    <row r="104" spans="2:10" ht="12.75">
      <c r="B104">
        <v>4294</v>
      </c>
      <c r="C104">
        <v>3999</v>
      </c>
      <c r="D104">
        <v>3664</v>
      </c>
      <c r="E104">
        <v>3316</v>
      </c>
      <c r="F104">
        <v>2990</v>
      </c>
      <c r="G104">
        <v>2628</v>
      </c>
      <c r="H104">
        <v>2237</v>
      </c>
      <c r="I104">
        <v>1749</v>
      </c>
      <c r="J104">
        <v>1257</v>
      </c>
    </row>
    <row r="106" spans="2:3" ht="12.75">
      <c r="B106">
        <v>3779</v>
      </c>
      <c r="C106">
        <v>3363</v>
      </c>
    </row>
    <row r="107" spans="2:9" ht="12.75">
      <c r="B107">
        <v>70</v>
      </c>
      <c r="C107">
        <v>69</v>
      </c>
      <c r="D107">
        <v>67</v>
      </c>
      <c r="E107">
        <v>65</v>
      </c>
      <c r="F107">
        <v>62</v>
      </c>
      <c r="G107">
        <v>59</v>
      </c>
      <c r="H107">
        <v>54</v>
      </c>
      <c r="I107">
        <v>44</v>
      </c>
    </row>
    <row r="109" spans="2:10" ht="12.75">
      <c r="B109">
        <v>240</v>
      </c>
      <c r="C109">
        <v>224</v>
      </c>
      <c r="D109">
        <v>214</v>
      </c>
      <c r="E109">
        <v>177</v>
      </c>
      <c r="F109">
        <v>125</v>
      </c>
      <c r="G109">
        <v>68</v>
      </c>
      <c r="H109">
        <v>44</v>
      </c>
      <c r="I109">
        <v>31</v>
      </c>
      <c r="J109">
        <v>21</v>
      </c>
    </row>
    <row r="114" spans="2:9" ht="12.75">
      <c r="B114">
        <v>4929</v>
      </c>
      <c r="C114">
        <v>4444</v>
      </c>
      <c r="D114">
        <v>3958</v>
      </c>
      <c r="E114">
        <v>3505</v>
      </c>
      <c r="F114">
        <v>3180</v>
      </c>
      <c r="G114">
        <v>2782</v>
      </c>
      <c r="H114">
        <v>2338</v>
      </c>
      <c r="I114">
        <v>1689</v>
      </c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B1:L118"/>
  <sheetViews>
    <sheetView zoomScalePageLayoutView="0" workbookViewId="0" topLeftCell="A1">
      <selection activeCell="D1" sqref="D1:D1638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ht="12.75">
      <c r="B2">
        <v>4717</v>
      </c>
    </row>
    <row r="3" spans="2:3" ht="12.75">
      <c r="B3">
        <v>1465</v>
      </c>
      <c r="C3">
        <v>821</v>
      </c>
    </row>
    <row r="4" ht="12.75">
      <c r="B4">
        <v>11811</v>
      </c>
    </row>
    <row r="5" ht="12.75">
      <c r="B5">
        <v>5430</v>
      </c>
    </row>
    <row r="6" spans="2:3" ht="12.75">
      <c r="B6">
        <v>3308</v>
      </c>
      <c r="C6">
        <v>2687</v>
      </c>
    </row>
    <row r="7" spans="2:4" ht="12.75">
      <c r="B7">
        <v>5995</v>
      </c>
      <c r="C7">
        <v>5670</v>
      </c>
      <c r="D7">
        <v>5150</v>
      </c>
    </row>
    <row r="8" spans="2:3" ht="12.75">
      <c r="B8">
        <v>2399</v>
      </c>
      <c r="C8">
        <v>2034</v>
      </c>
    </row>
    <row r="9" spans="2:5" ht="12.75">
      <c r="B9">
        <v>38420</v>
      </c>
      <c r="C9">
        <v>33396</v>
      </c>
      <c r="D9">
        <v>28863</v>
      </c>
      <c r="E9">
        <v>25481</v>
      </c>
    </row>
    <row r="10" spans="2:3" ht="12.75">
      <c r="B10">
        <v>1121</v>
      </c>
      <c r="C10">
        <v>975</v>
      </c>
    </row>
    <row r="11" spans="2:4" ht="12.75">
      <c r="B11">
        <v>17138</v>
      </c>
      <c r="C11">
        <v>13498</v>
      </c>
      <c r="D11">
        <v>10668</v>
      </c>
    </row>
    <row r="12" spans="2:5" ht="12.75">
      <c r="B12">
        <v>15281</v>
      </c>
      <c r="C12">
        <v>11859</v>
      </c>
      <c r="D12">
        <v>9201</v>
      </c>
      <c r="E12">
        <v>7596</v>
      </c>
    </row>
    <row r="13" spans="2:11" ht="12.75">
      <c r="B13">
        <v>20985</v>
      </c>
      <c r="C13">
        <v>17007</v>
      </c>
      <c r="D13">
        <v>13815</v>
      </c>
      <c r="E13">
        <v>11593</v>
      </c>
      <c r="F13">
        <v>9419</v>
      </c>
      <c r="G13">
        <v>7629</v>
      </c>
      <c r="H13">
        <v>6041</v>
      </c>
      <c r="I13">
        <v>4496</v>
      </c>
      <c r="J13">
        <v>2902</v>
      </c>
      <c r="K13">
        <v>1416</v>
      </c>
    </row>
    <row r="14" spans="2:3" ht="12.75">
      <c r="B14">
        <v>4635</v>
      </c>
      <c r="C14">
        <v>3734</v>
      </c>
    </row>
    <row r="15" ht="12.75">
      <c r="B15">
        <v>2179</v>
      </c>
    </row>
    <row r="16" ht="12.75">
      <c r="B16">
        <v>3582</v>
      </c>
    </row>
    <row r="17" ht="12.75">
      <c r="B17">
        <v>8065</v>
      </c>
    </row>
    <row r="18" spans="2:6" ht="12.75">
      <c r="B18">
        <v>15798</v>
      </c>
      <c r="C18">
        <v>12878</v>
      </c>
      <c r="D18">
        <v>10641</v>
      </c>
      <c r="E18">
        <v>8753</v>
      </c>
      <c r="F18">
        <v>6833</v>
      </c>
    </row>
    <row r="19" spans="2:4" ht="12.75">
      <c r="B19">
        <v>2678</v>
      </c>
      <c r="C19">
        <v>2431</v>
      </c>
      <c r="D19">
        <v>2204</v>
      </c>
    </row>
    <row r="20" ht="12.75">
      <c r="B20">
        <v>1972</v>
      </c>
    </row>
    <row r="21" spans="2:3" ht="12.75">
      <c r="B21">
        <v>28408</v>
      </c>
      <c r="C21">
        <v>25698</v>
      </c>
    </row>
    <row r="22" ht="12.75">
      <c r="B22">
        <v>44347</v>
      </c>
    </row>
    <row r="23" spans="2:3" ht="12.75">
      <c r="B23">
        <v>1313</v>
      </c>
      <c r="C23">
        <v>1215</v>
      </c>
    </row>
    <row r="24" ht="12.75">
      <c r="B24">
        <v>14508</v>
      </c>
    </row>
    <row r="25" ht="12.75">
      <c r="B25">
        <v>18137</v>
      </c>
    </row>
    <row r="26" ht="12.75">
      <c r="B26">
        <v>7307</v>
      </c>
    </row>
    <row r="27" spans="2:6" ht="12.75">
      <c r="B27">
        <v>13849</v>
      </c>
      <c r="C27">
        <v>11564</v>
      </c>
      <c r="D27">
        <v>10335</v>
      </c>
      <c r="E27">
        <v>9016</v>
      </c>
      <c r="F27">
        <v>7707</v>
      </c>
    </row>
    <row r="28" spans="2:6" ht="12.75">
      <c r="B28">
        <v>5608</v>
      </c>
      <c r="C28">
        <v>4691</v>
      </c>
      <c r="D28">
        <v>4209</v>
      </c>
      <c r="E28">
        <v>3709</v>
      </c>
      <c r="F28">
        <v>3208</v>
      </c>
    </row>
    <row r="29" spans="2:3" ht="12.75">
      <c r="B29">
        <v>22501</v>
      </c>
      <c r="C29">
        <v>18376</v>
      </c>
    </row>
    <row r="30" spans="2:6" ht="12.75">
      <c r="B30">
        <v>8727</v>
      </c>
      <c r="C30">
        <v>7325</v>
      </c>
      <c r="D30">
        <v>6589</v>
      </c>
      <c r="E30">
        <v>5776</v>
      </c>
      <c r="F30">
        <v>5001</v>
      </c>
    </row>
    <row r="31" spans="2:4" ht="12.75">
      <c r="B31">
        <v>14815</v>
      </c>
      <c r="C31">
        <v>12356</v>
      </c>
      <c r="D31">
        <v>11028</v>
      </c>
    </row>
    <row r="34" spans="2:5" ht="12.75">
      <c r="B34">
        <v>3018</v>
      </c>
      <c r="C34">
        <v>2539</v>
      </c>
      <c r="D34">
        <v>2257</v>
      </c>
      <c r="E34">
        <v>2017</v>
      </c>
    </row>
    <row r="35" spans="2:4" ht="12.75">
      <c r="B35">
        <v>2517</v>
      </c>
      <c r="C35">
        <v>2108</v>
      </c>
      <c r="D35">
        <v>1860</v>
      </c>
    </row>
    <row r="36" spans="2:8" ht="12.75">
      <c r="B36">
        <v>16325</v>
      </c>
      <c r="C36">
        <v>13555</v>
      </c>
      <c r="D36">
        <v>12057</v>
      </c>
      <c r="E36">
        <v>10433</v>
      </c>
      <c r="F36">
        <v>8802</v>
      </c>
      <c r="G36">
        <v>7452</v>
      </c>
      <c r="H36">
        <v>6168</v>
      </c>
    </row>
    <row r="38" spans="2:7" ht="12.75">
      <c r="B38">
        <v>10855</v>
      </c>
      <c r="C38">
        <v>9089</v>
      </c>
      <c r="D38">
        <v>8140</v>
      </c>
      <c r="E38">
        <v>7120</v>
      </c>
      <c r="F38">
        <v>6159</v>
      </c>
      <c r="G38">
        <v>5284</v>
      </c>
    </row>
    <row r="39" spans="2:4" ht="12.75">
      <c r="B39">
        <v>4082</v>
      </c>
      <c r="C39">
        <v>3438</v>
      </c>
      <c r="D39">
        <v>3067</v>
      </c>
    </row>
    <row r="41" spans="2:6" ht="12.75">
      <c r="B41">
        <v>14386</v>
      </c>
      <c r="C41">
        <v>12003</v>
      </c>
      <c r="D41">
        <v>10717</v>
      </c>
      <c r="E41">
        <v>9334</v>
      </c>
      <c r="F41">
        <v>7950</v>
      </c>
    </row>
    <row r="42" spans="2:6" ht="12.75">
      <c r="B42">
        <v>14371</v>
      </c>
      <c r="C42">
        <v>11990</v>
      </c>
      <c r="D42">
        <v>10705</v>
      </c>
      <c r="E42">
        <v>9324</v>
      </c>
      <c r="F42">
        <v>7941</v>
      </c>
    </row>
    <row r="43" spans="2:5" ht="12.75">
      <c r="B43">
        <v>6311</v>
      </c>
      <c r="C43">
        <v>5282</v>
      </c>
      <c r="D43">
        <v>4740</v>
      </c>
      <c r="E43">
        <v>4162</v>
      </c>
    </row>
    <row r="44" spans="2:4" ht="12.75">
      <c r="B44">
        <v>12837</v>
      </c>
      <c r="C44">
        <v>10716</v>
      </c>
      <c r="D44">
        <v>9596</v>
      </c>
    </row>
    <row r="46" spans="2:8" ht="12.75">
      <c r="B46">
        <v>16345</v>
      </c>
      <c r="C46">
        <v>13569</v>
      </c>
      <c r="D46">
        <v>12070</v>
      </c>
      <c r="E46">
        <v>10443</v>
      </c>
      <c r="F46">
        <v>8809</v>
      </c>
      <c r="G46">
        <v>7458</v>
      </c>
      <c r="H46">
        <v>6174</v>
      </c>
    </row>
    <row r="47" spans="2:4" ht="12.75">
      <c r="B47">
        <v>11281</v>
      </c>
      <c r="C47">
        <v>9446</v>
      </c>
      <c r="D47">
        <v>8471</v>
      </c>
    </row>
    <row r="48" spans="2:5" ht="12.75">
      <c r="B48">
        <v>3926</v>
      </c>
      <c r="C48">
        <v>3126</v>
      </c>
      <c r="D48">
        <v>2386</v>
      </c>
      <c r="E48">
        <v>1940</v>
      </c>
    </row>
    <row r="49" spans="2:5" ht="12.75">
      <c r="B49">
        <v>58989</v>
      </c>
      <c r="C49">
        <v>52166</v>
      </c>
      <c r="D49">
        <v>45930</v>
      </c>
      <c r="E49">
        <v>39969</v>
      </c>
    </row>
    <row r="50" spans="2:6" ht="12.75">
      <c r="B50">
        <v>5359</v>
      </c>
      <c r="C50">
        <v>4223</v>
      </c>
      <c r="D50">
        <v>3245</v>
      </c>
      <c r="E50">
        <v>2606</v>
      </c>
      <c r="F50">
        <v>2133</v>
      </c>
    </row>
    <row r="51" spans="2:4" ht="12.75">
      <c r="B51">
        <v>7043</v>
      </c>
      <c r="C51">
        <v>5521</v>
      </c>
      <c r="D51">
        <v>4220</v>
      </c>
    </row>
    <row r="52" spans="2:7" ht="12.75">
      <c r="B52">
        <v>9032</v>
      </c>
      <c r="C52">
        <v>7031</v>
      </c>
      <c r="D52">
        <v>5396</v>
      </c>
      <c r="E52">
        <v>4320</v>
      </c>
      <c r="F52">
        <v>3445</v>
      </c>
      <c r="G52">
        <v>2622</v>
      </c>
    </row>
    <row r="53" spans="2:6" ht="12.75">
      <c r="B53">
        <v>5482</v>
      </c>
      <c r="C53">
        <v>4314</v>
      </c>
      <c r="D53">
        <v>3315</v>
      </c>
      <c r="E53">
        <v>2663</v>
      </c>
      <c r="F53">
        <v>2181</v>
      </c>
    </row>
    <row r="54" spans="2:3" ht="12.75">
      <c r="B54">
        <v>6770</v>
      </c>
      <c r="C54">
        <v>5306</v>
      </c>
    </row>
    <row r="55" ht="12.75">
      <c r="B55">
        <v>1218</v>
      </c>
    </row>
    <row r="57" ht="12.75">
      <c r="B57">
        <v>3225</v>
      </c>
    </row>
    <row r="58" ht="12.75">
      <c r="B58">
        <v>4337</v>
      </c>
    </row>
    <row r="59" spans="2:3" ht="12.75">
      <c r="B59">
        <v>12172</v>
      </c>
      <c r="C59">
        <v>10468</v>
      </c>
    </row>
    <row r="61" spans="2:3" ht="12.75">
      <c r="B61">
        <v>7001</v>
      </c>
      <c r="C61">
        <v>6159</v>
      </c>
    </row>
    <row r="62" spans="2:5" ht="12.75">
      <c r="B62">
        <v>519</v>
      </c>
      <c r="C62">
        <v>485</v>
      </c>
      <c r="D62">
        <v>434</v>
      </c>
      <c r="E62">
        <v>371</v>
      </c>
    </row>
    <row r="63" ht="12.75">
      <c r="B63">
        <v>870</v>
      </c>
    </row>
    <row r="64" spans="2:6" ht="12.75">
      <c r="B64">
        <v>1112</v>
      </c>
      <c r="C64">
        <v>933</v>
      </c>
      <c r="D64">
        <v>782</v>
      </c>
      <c r="E64">
        <v>612</v>
      </c>
      <c r="F64">
        <v>462</v>
      </c>
    </row>
    <row r="65" ht="12.75">
      <c r="B65">
        <v>1531</v>
      </c>
    </row>
    <row r="66" spans="2:3" ht="12.75">
      <c r="B66">
        <v>17586</v>
      </c>
      <c r="C66">
        <v>14274</v>
      </c>
    </row>
    <row r="67" spans="2:3" ht="12.75">
      <c r="B67">
        <v>763</v>
      </c>
      <c r="C67">
        <v>685</v>
      </c>
    </row>
    <row r="68" spans="2:3" ht="12.75">
      <c r="B68">
        <v>5139</v>
      </c>
      <c r="C68">
        <v>4589</v>
      </c>
    </row>
    <row r="69" spans="2:6" ht="12.75">
      <c r="B69">
        <v>4842</v>
      </c>
      <c r="C69">
        <v>4324</v>
      </c>
      <c r="D69">
        <v>3593</v>
      </c>
      <c r="E69">
        <v>2930</v>
      </c>
      <c r="F69">
        <v>2268</v>
      </c>
    </row>
    <row r="70" spans="2:3" ht="12.75">
      <c r="B70">
        <v>1935</v>
      </c>
      <c r="C70">
        <v>1747</v>
      </c>
    </row>
    <row r="71" spans="2:3" ht="12.75">
      <c r="B71">
        <v>14369</v>
      </c>
      <c r="C71">
        <v>12377</v>
      </c>
    </row>
    <row r="72" spans="2:3" ht="12.75">
      <c r="B72">
        <v>1239</v>
      </c>
      <c r="C72">
        <v>1113</v>
      </c>
    </row>
    <row r="73" spans="2:5" ht="12.75">
      <c r="B73">
        <v>1960</v>
      </c>
      <c r="C73">
        <v>1788</v>
      </c>
      <c r="D73">
        <v>1533</v>
      </c>
      <c r="E73">
        <v>1290</v>
      </c>
    </row>
    <row r="74" spans="2:3" ht="12.75">
      <c r="B74">
        <v>35432</v>
      </c>
      <c r="C74">
        <v>31008</v>
      </c>
    </row>
    <row r="75" spans="2:5" ht="12.75">
      <c r="B75">
        <v>8617</v>
      </c>
      <c r="C75">
        <v>7553</v>
      </c>
      <c r="D75">
        <v>6470</v>
      </c>
      <c r="E75">
        <v>5588</v>
      </c>
    </row>
    <row r="76" spans="2:6" ht="12.75">
      <c r="B76">
        <v>49900</v>
      </c>
      <c r="C76">
        <v>43750</v>
      </c>
      <c r="D76">
        <v>38048</v>
      </c>
      <c r="E76">
        <v>32667</v>
      </c>
      <c r="F76">
        <v>27436</v>
      </c>
    </row>
    <row r="77" spans="2:5" ht="12.75">
      <c r="B77">
        <v>31181</v>
      </c>
      <c r="C77">
        <v>26693</v>
      </c>
      <c r="D77">
        <v>22728</v>
      </c>
      <c r="E77">
        <v>19309</v>
      </c>
    </row>
    <row r="78" ht="12.75">
      <c r="B78">
        <v>709</v>
      </c>
    </row>
    <row r="79" ht="12.75">
      <c r="B79">
        <v>42588</v>
      </c>
    </row>
    <row r="80" spans="2:11" ht="12.75">
      <c r="B80">
        <v>47962</v>
      </c>
      <c r="C80">
        <v>42431</v>
      </c>
      <c r="D80">
        <v>36878</v>
      </c>
      <c r="E80">
        <v>31179</v>
      </c>
      <c r="F80">
        <v>25964</v>
      </c>
      <c r="G80">
        <v>20920</v>
      </c>
      <c r="H80">
        <v>16122</v>
      </c>
      <c r="I80">
        <v>11706</v>
      </c>
      <c r="J80">
        <v>7734</v>
      </c>
      <c r="K80">
        <v>3876</v>
      </c>
    </row>
    <row r="81" spans="2:3" ht="12.75">
      <c r="B81">
        <v>44045</v>
      </c>
      <c r="C81">
        <v>38862</v>
      </c>
    </row>
    <row r="82" spans="2:4" ht="12.75">
      <c r="B82">
        <v>6276</v>
      </c>
      <c r="C82">
        <v>6009</v>
      </c>
      <c r="D82">
        <v>5380</v>
      </c>
    </row>
    <row r="83" ht="12.75">
      <c r="B83">
        <v>30960</v>
      </c>
    </row>
    <row r="84" spans="2:3" ht="12.75">
      <c r="B84">
        <v>4176</v>
      </c>
      <c r="C84">
        <v>3668</v>
      </c>
    </row>
    <row r="85" ht="12.75">
      <c r="B85">
        <v>4</v>
      </c>
    </row>
    <row r="86" spans="2:3" ht="12.75">
      <c r="B86">
        <v>1</v>
      </c>
      <c r="C86">
        <v>1</v>
      </c>
    </row>
    <row r="87" spans="2:5" ht="12.75">
      <c r="B87">
        <v>43160</v>
      </c>
      <c r="C87">
        <v>38759</v>
      </c>
      <c r="D87">
        <v>34481</v>
      </c>
      <c r="E87">
        <v>29667</v>
      </c>
    </row>
    <row r="88" ht="12.75">
      <c r="B88">
        <v>21384</v>
      </c>
    </row>
    <row r="89" spans="2:5" ht="12.75">
      <c r="B89">
        <v>687</v>
      </c>
      <c r="C89">
        <v>652</v>
      </c>
      <c r="D89">
        <v>614</v>
      </c>
      <c r="E89">
        <v>549</v>
      </c>
    </row>
    <row r="90" ht="12.75">
      <c r="B90">
        <v>78047</v>
      </c>
    </row>
    <row r="91" spans="2:11" ht="12.75">
      <c r="B91">
        <v>515</v>
      </c>
      <c r="C91">
        <v>492</v>
      </c>
      <c r="D91">
        <v>450</v>
      </c>
      <c r="E91">
        <v>426</v>
      </c>
      <c r="F91">
        <v>399</v>
      </c>
      <c r="G91">
        <v>349</v>
      </c>
      <c r="H91">
        <v>299</v>
      </c>
      <c r="I91">
        <v>216</v>
      </c>
      <c r="J91">
        <v>135</v>
      </c>
      <c r="K91">
        <v>66</v>
      </c>
    </row>
    <row r="92" spans="2:6" ht="12.75">
      <c r="B92">
        <v>920</v>
      </c>
      <c r="C92">
        <v>879</v>
      </c>
      <c r="D92">
        <v>807</v>
      </c>
      <c r="E92">
        <v>741</v>
      </c>
      <c r="F92">
        <v>683</v>
      </c>
    </row>
    <row r="93" spans="2:10" ht="12.75">
      <c r="B93">
        <v>2042</v>
      </c>
      <c r="C93">
        <v>1941</v>
      </c>
      <c r="D93">
        <v>1787</v>
      </c>
      <c r="E93">
        <v>1596</v>
      </c>
      <c r="F93">
        <v>1407</v>
      </c>
      <c r="G93">
        <v>1185</v>
      </c>
      <c r="H93">
        <v>959</v>
      </c>
      <c r="I93">
        <v>682</v>
      </c>
      <c r="J93">
        <v>425</v>
      </c>
    </row>
    <row r="94" spans="2:6" ht="12.75">
      <c r="B94">
        <v>27544</v>
      </c>
      <c r="C94">
        <v>24018</v>
      </c>
      <c r="D94">
        <v>20269</v>
      </c>
      <c r="E94">
        <v>17101</v>
      </c>
      <c r="F94">
        <v>13887</v>
      </c>
    </row>
    <row r="95" spans="2:3" ht="12.75">
      <c r="B95">
        <v>28</v>
      </c>
      <c r="C95">
        <v>27</v>
      </c>
    </row>
    <row r="97" spans="2:9" ht="12.75">
      <c r="B97">
        <v>36557</v>
      </c>
      <c r="C97">
        <v>32882</v>
      </c>
      <c r="D97">
        <v>28948</v>
      </c>
      <c r="E97">
        <v>24993</v>
      </c>
      <c r="F97">
        <v>21525</v>
      </c>
      <c r="G97">
        <v>17805</v>
      </c>
      <c r="H97">
        <v>14150</v>
      </c>
      <c r="I97">
        <v>10539</v>
      </c>
    </row>
    <row r="98" spans="2:3" ht="12.75">
      <c r="B98">
        <v>82150</v>
      </c>
      <c r="C98">
        <v>73873</v>
      </c>
    </row>
    <row r="100" spans="2:5" ht="12.75">
      <c r="B100">
        <v>363</v>
      </c>
      <c r="C100">
        <v>318</v>
      </c>
      <c r="D100">
        <v>289</v>
      </c>
      <c r="E100">
        <v>194</v>
      </c>
    </row>
    <row r="101" spans="2:10" ht="12.75">
      <c r="B101">
        <v>2455</v>
      </c>
      <c r="C101">
        <v>1846</v>
      </c>
      <c r="D101">
        <v>1528</v>
      </c>
      <c r="E101">
        <v>1100</v>
      </c>
      <c r="F101">
        <v>846</v>
      </c>
      <c r="G101">
        <v>719</v>
      </c>
      <c r="H101">
        <v>616</v>
      </c>
      <c r="I101">
        <v>496</v>
      </c>
      <c r="J101">
        <v>320</v>
      </c>
    </row>
    <row r="102" spans="2:7" ht="12.75">
      <c r="B102">
        <v>763</v>
      </c>
      <c r="C102">
        <v>628</v>
      </c>
      <c r="D102">
        <v>549</v>
      </c>
      <c r="E102">
        <v>395</v>
      </c>
      <c r="F102">
        <v>274</v>
      </c>
      <c r="G102">
        <v>228</v>
      </c>
    </row>
    <row r="103" spans="2:7" ht="12.75">
      <c r="B103">
        <v>563</v>
      </c>
      <c r="C103">
        <v>488</v>
      </c>
      <c r="D103">
        <v>429</v>
      </c>
      <c r="E103">
        <v>299</v>
      </c>
      <c r="F103">
        <v>199</v>
      </c>
      <c r="G103">
        <v>165</v>
      </c>
    </row>
    <row r="104" spans="2:4" ht="12.75">
      <c r="B104">
        <v>51556</v>
      </c>
      <c r="C104">
        <v>45407</v>
      </c>
      <c r="D104">
        <v>39747</v>
      </c>
    </row>
    <row r="105" spans="2:3" ht="12.75">
      <c r="B105">
        <v>4294</v>
      </c>
      <c r="C105">
        <v>3814</v>
      </c>
    </row>
    <row r="106" spans="2:3" ht="12.75">
      <c r="B106">
        <v>3779</v>
      </c>
      <c r="C106">
        <v>3301</v>
      </c>
    </row>
    <row r="107" ht="12.75">
      <c r="B107">
        <v>70</v>
      </c>
    </row>
    <row r="108" spans="2:4" ht="12.75">
      <c r="B108">
        <v>2473</v>
      </c>
      <c r="C108">
        <v>1432</v>
      </c>
      <c r="D108">
        <v>1093</v>
      </c>
    </row>
    <row r="109" spans="2:3" ht="12.75">
      <c r="B109">
        <v>1137</v>
      </c>
      <c r="C109">
        <v>1035</v>
      </c>
    </row>
    <row r="110" spans="2:3" ht="12.75">
      <c r="B110">
        <v>240</v>
      </c>
      <c r="C110">
        <v>234</v>
      </c>
    </row>
    <row r="112" spans="2:11" ht="12.75">
      <c r="B112">
        <v>65476</v>
      </c>
      <c r="C112">
        <v>57958</v>
      </c>
      <c r="D112">
        <v>50819</v>
      </c>
      <c r="E112">
        <v>43836</v>
      </c>
      <c r="F112">
        <v>37118</v>
      </c>
      <c r="G112">
        <v>30524</v>
      </c>
      <c r="H112">
        <v>24125</v>
      </c>
      <c r="I112">
        <v>17875</v>
      </c>
      <c r="J112">
        <v>11970</v>
      </c>
      <c r="K112">
        <v>5939</v>
      </c>
    </row>
    <row r="113" spans="2:8" ht="12.75">
      <c r="B113">
        <v>17269</v>
      </c>
      <c r="C113">
        <v>15062</v>
      </c>
      <c r="D113">
        <v>13010</v>
      </c>
      <c r="E113">
        <v>11248</v>
      </c>
      <c r="F113">
        <v>9594</v>
      </c>
      <c r="G113">
        <v>7891</v>
      </c>
      <c r="H113">
        <v>6436</v>
      </c>
    </row>
    <row r="114" spans="2:4" ht="12.75">
      <c r="B114">
        <v>4929</v>
      </c>
      <c r="C114">
        <v>4513</v>
      </c>
      <c r="D114">
        <v>3621</v>
      </c>
    </row>
    <row r="115" spans="2:3" ht="12.75">
      <c r="B115">
        <v>6488</v>
      </c>
      <c r="C115">
        <v>5886</v>
      </c>
    </row>
    <row r="116" spans="2:5" ht="12.75">
      <c r="B116">
        <v>9238</v>
      </c>
      <c r="C116">
        <v>8324</v>
      </c>
      <c r="D116">
        <v>6640</v>
      </c>
      <c r="E116">
        <v>5385</v>
      </c>
    </row>
    <row r="117" spans="2:4" ht="12.75">
      <c r="B117">
        <v>5347</v>
      </c>
      <c r="C117">
        <v>4878</v>
      </c>
      <c r="D117">
        <v>3904</v>
      </c>
    </row>
    <row r="118" spans="2:6" ht="12.75">
      <c r="B118">
        <v>8753</v>
      </c>
      <c r="C118">
        <v>7890</v>
      </c>
      <c r="D118">
        <v>6288</v>
      </c>
      <c r="E118">
        <v>5114</v>
      </c>
      <c r="F118">
        <v>4043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J38" sqref="J38"/>
    </sheetView>
  </sheetViews>
  <sheetFormatPr defaultColWidth="9.140625" defaultRowHeight="12.75"/>
  <sheetData>
    <row r="21" spans="3:13" ht="12.75">
      <c r="C21" s="7">
        <f>BottomPR_Dyn_Binary_AR!$B$1</f>
        <v>0</v>
      </c>
      <c r="D21" s="7">
        <f>BottomPR_Dyn_Binary_AR!$C$1</f>
        <v>0.1</v>
      </c>
      <c r="E21" s="7">
        <f>BottomPR_Dyn_Binary_AR!$D$1</f>
        <v>0.2</v>
      </c>
      <c r="F21" s="7">
        <f>BottomPR_Dyn_Binary_AR!$E$1</f>
        <v>0.3</v>
      </c>
      <c r="G21" s="7">
        <f>BottomPR_Dyn_Binary_AR!$F$1</f>
        <v>0.4</v>
      </c>
      <c r="H21" s="7">
        <f>BottomPR_Dyn_Binary_AR!$G$1</f>
        <v>0.5</v>
      </c>
      <c r="I21" s="7">
        <f>BottomPR_Dyn_Binary_AR!$H$1</f>
        <v>0.6</v>
      </c>
      <c r="J21" s="7">
        <f>BottomPR_Dyn_Binary_AR!$I$1</f>
        <v>0.7</v>
      </c>
      <c r="K21" s="7">
        <f>BottomPR_Dyn_Binary_AR!$J$1</f>
        <v>0.8</v>
      </c>
      <c r="L21" s="7">
        <f>BottomPR_Dyn_Binary_AR!$K$1</f>
        <v>0.9</v>
      </c>
      <c r="M21" s="7">
        <f>BottomPR_Dyn_Binary_AR!$L$1</f>
        <v>1</v>
      </c>
    </row>
    <row r="22" spans="1:13" ht="12.75">
      <c r="A22" s="5"/>
      <c r="B22" s="3" t="s">
        <v>1</v>
      </c>
      <c r="C22">
        <f>COUNT(BottomPR_Dyn_Binary_AR!$B$2:$B$118)</f>
        <v>76</v>
      </c>
      <c r="D22">
        <f>COUNT(BottomPR_Dyn_Binary_AR!$C$2:$C$118)</f>
        <v>63</v>
      </c>
      <c r="E22">
        <f>COUNT(BottomPR_Dyn_Binary_AR!$D$2:$D$118)</f>
        <v>51</v>
      </c>
      <c r="F22">
        <f>COUNT(BottomPR_Dyn_Binary_AR!$E$2:$E$118)</f>
        <v>46</v>
      </c>
      <c r="G22">
        <f>COUNT(BottomPR_Dyn_Binary_AR!$F$2:$F$118)</f>
        <v>37</v>
      </c>
      <c r="H22">
        <f>COUNT(BottomPR_Dyn_Binary_AR!$G$2:$G$118)</f>
        <v>26</v>
      </c>
      <c r="I22">
        <f>COUNT(BottomPR_Dyn_Binary_AR!$H$2:$H$118)</f>
        <v>17</v>
      </c>
      <c r="J22">
        <f>COUNT(BottomPR_Dyn_Binary_AR!$I$2:$I$118)</f>
        <v>13</v>
      </c>
      <c r="K22">
        <f>COUNT(BottomPR_Dyn_Binary_AR!$J$2:$J$118)</f>
        <v>9</v>
      </c>
      <c r="L22">
        <f>COUNT(BottomPR_Dyn_Binary_AR!$K$2:$K$118)</f>
        <v>3</v>
      </c>
      <c r="M22">
        <f>COUNT(BottomPR_Dyn_Binary_AR!$L$2:$L$118)</f>
        <v>0</v>
      </c>
    </row>
    <row r="23" spans="1:13" ht="12.75">
      <c r="A23" s="5">
        <f>MIN(C23:M23)</f>
        <v>0</v>
      </c>
      <c r="B23" s="3" t="s">
        <v>2</v>
      </c>
      <c r="C23">
        <f>MIN(BottomPR_Dyn_Binary_AR!$B$2:$B$118)</f>
        <v>1</v>
      </c>
      <c r="D23">
        <f>MIN(BottomPR_Dyn_Binary_AR!$C$2:$C$118)</f>
        <v>2</v>
      </c>
      <c r="E23">
        <f>MIN(BottomPR_Dyn_Binary_AR!$D$2:$D$118)</f>
        <v>2</v>
      </c>
      <c r="F23">
        <f>MIN(BottomPR_Dyn_Binary_AR!$E$2:$E$118)</f>
        <v>2</v>
      </c>
      <c r="G23">
        <f>MIN(BottomPR_Dyn_Binary_AR!$F$2:$F$118)</f>
        <v>2</v>
      </c>
      <c r="H23">
        <f>MIN(BottomPR_Dyn_Binary_AR!$G$2:$G$118)</f>
        <v>4</v>
      </c>
      <c r="I23">
        <f>MIN(BottomPR_Dyn_Binary_AR!$H$2:$H$118)</f>
        <v>2</v>
      </c>
      <c r="J23">
        <f>MIN(BottomPR_Dyn_Binary_AR!$I$2:$I$118)</f>
        <v>2</v>
      </c>
      <c r="K23">
        <f>MIN(BottomPR_Dyn_Binary_AR!$J$2:$J$118)</f>
        <v>1</v>
      </c>
      <c r="L23">
        <f>MIN(BottomPR_Dyn_Binary_AR!$K$2:$K$118)</f>
        <v>13</v>
      </c>
      <c r="M23">
        <f>MIN(BottomPR_Dyn_Binary_AR!$L$2:$L$118)</f>
        <v>0</v>
      </c>
    </row>
    <row r="24" spans="1:13" ht="12.75">
      <c r="A24" s="5"/>
      <c r="B24" s="6">
        <v>25</v>
      </c>
      <c r="C24">
        <f>PERCENTILE(BottomPR_Dyn_Binary_AR!$B$2:$B$118,$B24/100)</f>
        <v>119.75</v>
      </c>
      <c r="D24">
        <f>PERCENTILE(BottomPR_Dyn_Binary_AR!$C$2:$C$118,$B24/100)</f>
        <v>120</v>
      </c>
      <c r="E24">
        <f>PERCENTILE(BottomPR_Dyn_Binary_AR!$D$2:$D$118,$B24/100)</f>
        <v>120</v>
      </c>
      <c r="F24">
        <f>PERCENTILE(BottomPR_Dyn_Binary_AR!$E$2:$E$118,$B24/100)</f>
        <v>92</v>
      </c>
      <c r="G24">
        <f>PERCENTILE(BottomPR_Dyn_Binary_AR!$F$2:$F$118,$B24/100)</f>
        <v>67</v>
      </c>
      <c r="H24">
        <f>PERCENTILE(BottomPR_Dyn_Binary_AR!$G$2:$G$118,$B24/100)</f>
        <v>38</v>
      </c>
      <c r="I24">
        <f>PERCENTILE(BottomPR_Dyn_Binary_AR!$H$2:$H$118,$B24/100)</f>
        <v>19</v>
      </c>
      <c r="J24">
        <f>PERCENTILE(BottomPR_Dyn_Binary_AR!$I$2:$I$118,$B24/100)</f>
        <v>17</v>
      </c>
      <c r="K24">
        <f>PERCENTILE(BottomPR_Dyn_Binary_AR!$J$2:$J$118,$B24/100)</f>
        <v>12</v>
      </c>
      <c r="L24">
        <f>PERCENTILE(BottomPR_Dyn_Binary_AR!$K$2:$K$118,$B24/100)</f>
        <v>21</v>
      </c>
      <c r="M24" t="e">
        <f>PERCENTILE(BottomPR_Dyn_Binary_AR!$L$2:$L$118,$B24/100)</f>
        <v>#NUM!</v>
      </c>
    </row>
    <row r="25" spans="1:13" ht="12.75">
      <c r="A25" s="5">
        <f>A27-A23</f>
        <v>4748</v>
      </c>
      <c r="B25" s="3" t="s">
        <v>3</v>
      </c>
      <c r="C25">
        <f>MEDIAN(BottomPR_Dyn_Binary_AR!$B$2:$B$118)</f>
        <v>324</v>
      </c>
      <c r="D25">
        <f>MEDIAN(BottomPR_Dyn_Binary_AR!$C$2:$C$118)</f>
        <v>286</v>
      </c>
      <c r="E25">
        <f>MEDIAN(BottomPR_Dyn_Binary_AR!$D$2:$D$118)</f>
        <v>272</v>
      </c>
      <c r="F25">
        <f>MEDIAN(BottomPR_Dyn_Binary_AR!$E$2:$E$118)</f>
        <v>245</v>
      </c>
      <c r="G25">
        <f>MEDIAN(BottomPR_Dyn_Binary_AR!$F$2:$F$118)</f>
        <v>222</v>
      </c>
      <c r="H25">
        <f>MEDIAN(BottomPR_Dyn_Binary_AR!$G$2:$G$118)</f>
        <v>177.5</v>
      </c>
      <c r="I25">
        <f>MEDIAN(BottomPR_Dyn_Binary_AR!$H$2:$H$118)</f>
        <v>172</v>
      </c>
      <c r="J25">
        <f>MEDIAN(BottomPR_Dyn_Binary_AR!$I$2:$I$118)</f>
        <v>117</v>
      </c>
      <c r="K25">
        <f>MEDIAN(BottomPR_Dyn_Binary_AR!$J$2:$J$118)</f>
        <v>68</v>
      </c>
      <c r="L25">
        <f>MEDIAN(BottomPR_Dyn_Binary_AR!$K$2:$K$118)</f>
        <v>29</v>
      </c>
      <c r="M25" t="e">
        <f>MEDIAN(BottomPR_Dyn_Binary_AR!$L$2:$L$118)</f>
        <v>#NUM!</v>
      </c>
    </row>
    <row r="26" spans="1:13" ht="12.75">
      <c r="A26" s="5"/>
      <c r="B26" s="6">
        <v>75</v>
      </c>
      <c r="C26">
        <f>PERCENTILE(BottomPR_Dyn_Binary_AR!$B$2:$B$118,$B26/100)</f>
        <v>623.25</v>
      </c>
      <c r="D26">
        <f>PERCENTILE(BottomPR_Dyn_Binary_AR!$C$2:$C$118,$B26/100)</f>
        <v>531.5</v>
      </c>
      <c r="E26">
        <f>PERCENTILE(BottomPR_Dyn_Binary_AR!$D$2:$D$118,$B26/100)</f>
        <v>568</v>
      </c>
      <c r="F26">
        <f>PERCENTILE(BottomPR_Dyn_Binary_AR!$E$2:$E$118,$B26/100)</f>
        <v>614.75</v>
      </c>
      <c r="G26">
        <f>PERCENTILE(BottomPR_Dyn_Binary_AR!$F$2:$F$118,$B26/100)</f>
        <v>529</v>
      </c>
      <c r="H26">
        <f>PERCENTILE(BottomPR_Dyn_Binary_AR!$G$2:$G$118,$B26/100)</f>
        <v>427.25</v>
      </c>
      <c r="I26">
        <f>PERCENTILE(BottomPR_Dyn_Binary_AR!$H$2:$H$118,$B26/100)</f>
        <v>410</v>
      </c>
      <c r="J26">
        <f>PERCENTILE(BottomPR_Dyn_Binary_AR!$I$2:$I$118,$B26/100)</f>
        <v>312</v>
      </c>
      <c r="K26">
        <f>PERCENTILE(BottomPR_Dyn_Binary_AR!$J$2:$J$118,$B26/100)</f>
        <v>152</v>
      </c>
      <c r="L26">
        <f>PERCENTILE(BottomPR_Dyn_Binary_AR!$K$2:$K$118,$B26/100)</f>
        <v>235.5</v>
      </c>
      <c r="M26" t="e">
        <f>PERCENTILE(BottomPR_Dyn_Binary_AR!$L$2:$L$118,$B26/100)</f>
        <v>#NUM!</v>
      </c>
    </row>
    <row r="27" spans="1:13" ht="12.75">
      <c r="A27" s="5">
        <f>MAX(C27:M27)</f>
        <v>4748</v>
      </c>
      <c r="B27" s="3" t="s">
        <v>4</v>
      </c>
      <c r="C27">
        <f>MAX(BottomPR_Dyn_Binary_AR!$B$2:$B$118)</f>
        <v>4748</v>
      </c>
      <c r="D27">
        <f>MAX(BottomPR_Dyn_Binary_AR!$C$2:$C$118)</f>
        <v>4272</v>
      </c>
      <c r="E27">
        <f>MAX(BottomPR_Dyn_Binary_AR!$D$2:$D$118)</f>
        <v>3792</v>
      </c>
      <c r="F27">
        <f>MAX(BottomPR_Dyn_Binary_AR!$E$2:$E$118)</f>
        <v>3311</v>
      </c>
      <c r="G27">
        <f>MAX(BottomPR_Dyn_Binary_AR!$F$2:$F$118)</f>
        <v>2742</v>
      </c>
      <c r="H27">
        <f>MAX(BottomPR_Dyn_Binary_AR!$G$2:$G$118)</f>
        <v>2264</v>
      </c>
      <c r="I27">
        <f>MAX(BottomPR_Dyn_Binary_AR!$H$2:$H$118)</f>
        <v>1815</v>
      </c>
      <c r="J27">
        <f>MAX(BottomPR_Dyn_Binary_AR!$I$2:$I$118)</f>
        <v>1367</v>
      </c>
      <c r="K27">
        <f>MAX(BottomPR_Dyn_Binary_AR!$J$2:$J$118)</f>
        <v>897</v>
      </c>
      <c r="L27">
        <f>MAX(BottomPR_Dyn_Binary_AR!$K$2:$K$118)</f>
        <v>442</v>
      </c>
      <c r="M27">
        <f>MAX(BottomPR_Dyn_Binary_AR!$L$2:$L$118)</f>
        <v>0</v>
      </c>
    </row>
    <row r="28" spans="1:13" ht="12.75">
      <c r="A28" s="5"/>
      <c r="B28" s="3" t="s">
        <v>5</v>
      </c>
      <c r="C28">
        <f>AVERAGE(BottomPR_Dyn_Binary_AR!$B$2:$B$118)</f>
        <v>711.2368421052631</v>
      </c>
      <c r="D28">
        <f>AVERAGE(BottomPR_Dyn_Binary_AR!$C$2:$C$118)</f>
        <v>648.984126984127</v>
      </c>
      <c r="E28">
        <f>AVERAGE(BottomPR_Dyn_Binary_AR!$D$2:$D$118)</f>
        <v>647.8627450980392</v>
      </c>
      <c r="F28">
        <f>AVERAGE(BottomPR_Dyn_Binary_AR!$E$2:$E$118)</f>
        <v>603.8260869565217</v>
      </c>
      <c r="G28">
        <f>AVERAGE(BottomPR_Dyn_Binary_AR!$F$2:$F$118)</f>
        <v>506.13513513513516</v>
      </c>
      <c r="H28">
        <f>AVERAGE(BottomPR_Dyn_Binary_AR!$G$2:$G$118)</f>
        <v>434.84615384615387</v>
      </c>
      <c r="I28">
        <f>AVERAGE(BottomPR_Dyn_Binary_AR!$H$2:$H$118)</f>
        <v>361.70588235294116</v>
      </c>
      <c r="J28">
        <f>AVERAGE(BottomPR_Dyn_Binary_AR!$I$2:$I$118)</f>
        <v>317.61538461538464</v>
      </c>
      <c r="K28">
        <f>AVERAGE(BottomPR_Dyn_Binary_AR!$J$2:$J$118)</f>
        <v>161.66666666666666</v>
      </c>
      <c r="L28">
        <f>AVERAGE(BottomPR_Dyn_Binary_AR!$K$2:$K$118)</f>
        <v>161.33333333333334</v>
      </c>
      <c r="M28" t="e">
        <f>AVERAGE(BottomPR_Dyn_Binary_AR!$L$2:$L$118)</f>
        <v>#DIV/0!</v>
      </c>
    </row>
    <row r="29" spans="1:13" ht="12.75">
      <c r="A29" s="5"/>
      <c r="B29" s="3" t="s">
        <v>6</v>
      </c>
      <c r="C29">
        <f>STDEV(BottomPR_Dyn_Binary_AR!$B$2:$B$118)</f>
        <v>1119.6472881334378</v>
      </c>
      <c r="D29">
        <f>STDEV(BottomPR_Dyn_Binary_AR!$C$2:$C$118)</f>
        <v>1052.9285809199866</v>
      </c>
      <c r="E29">
        <f>STDEV(BottomPR_Dyn_Binary_AR!$D$2:$D$118)</f>
        <v>1019.043610835333</v>
      </c>
      <c r="F29">
        <f>STDEV(BottomPR_Dyn_Binary_AR!$E$2:$E$118)</f>
        <v>927.9461503616546</v>
      </c>
      <c r="G29">
        <f>STDEV(BottomPR_Dyn_Binary_AR!$F$2:$F$118)</f>
        <v>769.6701733052124</v>
      </c>
      <c r="H29">
        <f>STDEV(BottomPR_Dyn_Binary_AR!$G$2:$G$118)</f>
        <v>693.5972717540168</v>
      </c>
      <c r="I29">
        <f>STDEV(BottomPR_Dyn_Binary_AR!$H$2:$H$118)</f>
        <v>570.1427194906862</v>
      </c>
      <c r="J29">
        <f>STDEV(BottomPR_Dyn_Binary_AR!$I$2:$I$118)</f>
        <v>477.08534150288364</v>
      </c>
      <c r="K29">
        <f>STDEV(BottomPR_Dyn_Binary_AR!$J$2:$J$118)</f>
        <v>284.83811191622516</v>
      </c>
      <c r="L29">
        <f>STDEV(BottomPR_Dyn_Binary_AR!$K$2:$K$118)</f>
        <v>243.19608001226774</v>
      </c>
      <c r="M29" t="e">
        <f>STDEV(BottomPR_Dyn_Binary_AR!$L$2:$L$118)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2</v>
      </c>
      <c r="E31" s="5">
        <f t="shared" si="0"/>
        <v>2</v>
      </c>
      <c r="F31" s="5">
        <f t="shared" si="0"/>
        <v>2</v>
      </c>
      <c r="G31" s="5">
        <f t="shared" si="0"/>
        <v>2</v>
      </c>
      <c r="H31" s="5">
        <f t="shared" si="0"/>
        <v>4</v>
      </c>
      <c r="I31" s="5">
        <f t="shared" si="0"/>
        <v>2</v>
      </c>
      <c r="J31" s="5">
        <f t="shared" si="0"/>
        <v>2</v>
      </c>
      <c r="K31" s="5">
        <f t="shared" si="0"/>
        <v>1</v>
      </c>
      <c r="L31" s="5">
        <f t="shared" si="0"/>
        <v>13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118.75</v>
      </c>
      <c r="D32" s="5">
        <f t="shared" si="1"/>
        <v>118</v>
      </c>
      <c r="E32" s="5">
        <f t="shared" si="1"/>
        <v>118</v>
      </c>
      <c r="F32" s="5">
        <f t="shared" si="1"/>
        <v>90</v>
      </c>
      <c r="G32" s="5">
        <f t="shared" si="1"/>
        <v>65</v>
      </c>
      <c r="H32" s="5">
        <f t="shared" si="1"/>
        <v>34</v>
      </c>
      <c r="I32" s="5">
        <f t="shared" si="1"/>
        <v>17</v>
      </c>
      <c r="J32" s="5">
        <f t="shared" si="1"/>
        <v>15</v>
      </c>
      <c r="K32" s="5">
        <f t="shared" si="1"/>
        <v>11</v>
      </c>
      <c r="L32" s="5">
        <f t="shared" si="1"/>
        <v>8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204.25</v>
      </c>
      <c r="D33" s="5">
        <f t="shared" si="2"/>
        <v>166</v>
      </c>
      <c r="E33" s="5">
        <f t="shared" si="2"/>
        <v>152</v>
      </c>
      <c r="F33" s="5">
        <f t="shared" si="2"/>
        <v>153</v>
      </c>
      <c r="G33" s="5">
        <f t="shared" si="2"/>
        <v>155</v>
      </c>
      <c r="H33" s="5">
        <f t="shared" si="2"/>
        <v>139.5</v>
      </c>
      <c r="I33" s="5">
        <f t="shared" si="2"/>
        <v>153</v>
      </c>
      <c r="J33" s="5">
        <f t="shared" si="2"/>
        <v>100</v>
      </c>
      <c r="K33" s="5">
        <f t="shared" si="2"/>
        <v>56</v>
      </c>
      <c r="L33" s="5">
        <f t="shared" si="2"/>
        <v>8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299.25</v>
      </c>
      <c r="D35" s="5">
        <f t="shared" si="4"/>
        <v>245.5</v>
      </c>
      <c r="E35" s="5">
        <f t="shared" si="4"/>
        <v>296</v>
      </c>
      <c r="F35" s="5">
        <f t="shared" si="4"/>
        <v>369.75</v>
      </c>
      <c r="G35" s="5">
        <f t="shared" si="4"/>
        <v>307</v>
      </c>
      <c r="H35" s="5">
        <f t="shared" si="4"/>
        <v>249.75</v>
      </c>
      <c r="I35" s="5">
        <f t="shared" si="4"/>
        <v>238</v>
      </c>
      <c r="J35" s="5">
        <f t="shared" si="4"/>
        <v>195</v>
      </c>
      <c r="K35" s="5">
        <f t="shared" si="4"/>
        <v>84</v>
      </c>
      <c r="L35" s="5">
        <f t="shared" si="4"/>
        <v>206.5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4124.75</v>
      </c>
      <c r="D36" s="5">
        <f t="shared" si="5"/>
        <v>3740.5</v>
      </c>
      <c r="E36" s="5">
        <f t="shared" si="5"/>
        <v>3224</v>
      </c>
      <c r="F36" s="5">
        <f t="shared" si="5"/>
        <v>2696.25</v>
      </c>
      <c r="G36" s="5">
        <f t="shared" si="5"/>
        <v>2213</v>
      </c>
      <c r="H36" s="5">
        <f t="shared" si="5"/>
        <v>1836.75</v>
      </c>
      <c r="I36" s="5">
        <f t="shared" si="5"/>
        <v>1405</v>
      </c>
      <c r="J36" s="5">
        <f t="shared" si="5"/>
        <v>1055</v>
      </c>
      <c r="K36" s="5">
        <f t="shared" si="5"/>
        <v>745</v>
      </c>
      <c r="L36" s="5">
        <f t="shared" si="5"/>
        <v>206.5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118.75</v>
      </c>
      <c r="D44" s="5">
        <f t="shared" si="12"/>
        <v>118</v>
      </c>
      <c r="E44" s="5">
        <f t="shared" si="12"/>
        <v>118</v>
      </c>
      <c r="F44" s="5">
        <f t="shared" si="12"/>
        <v>90</v>
      </c>
      <c r="G44" s="5">
        <f t="shared" si="12"/>
        <v>65</v>
      </c>
      <c r="H44" s="5">
        <f t="shared" si="12"/>
        <v>34</v>
      </c>
      <c r="I44" s="5">
        <f t="shared" si="12"/>
        <v>17</v>
      </c>
      <c r="J44" s="5">
        <f t="shared" si="12"/>
        <v>15</v>
      </c>
      <c r="K44" s="5">
        <f t="shared" si="12"/>
        <v>11</v>
      </c>
      <c r="L44" s="5">
        <f t="shared" si="12"/>
        <v>8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711.2368421052631</v>
      </c>
      <c r="D45" s="5">
        <f t="shared" si="13"/>
        <v>648.984126984127</v>
      </c>
      <c r="E45" s="5">
        <f t="shared" si="13"/>
        <v>647.8627450980392</v>
      </c>
      <c r="F45" s="5">
        <f t="shared" si="13"/>
        <v>603.8260869565217</v>
      </c>
      <c r="G45" s="5">
        <f t="shared" si="13"/>
        <v>506.13513513513516</v>
      </c>
      <c r="H45" s="5">
        <f t="shared" si="13"/>
        <v>434.84615384615387</v>
      </c>
      <c r="I45" s="5">
        <f t="shared" si="13"/>
        <v>361.70588235294116</v>
      </c>
      <c r="J45" s="5">
        <f t="shared" si="13"/>
        <v>317.61538461538464</v>
      </c>
      <c r="K45" s="5">
        <f t="shared" si="13"/>
        <v>161.66666666666666</v>
      </c>
      <c r="L45" s="5">
        <f t="shared" si="13"/>
        <v>161.33333333333334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B1:L114"/>
  <sheetViews>
    <sheetView zoomScalePageLayoutView="0" workbookViewId="0" topLeftCell="A1">
      <selection activeCell="C1" sqref="C1:C1638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3" ht="12.75">
      <c r="B2">
        <v>1465</v>
      </c>
      <c r="C2">
        <v>821</v>
      </c>
    </row>
    <row r="5" spans="2:3" ht="12.75">
      <c r="B5">
        <v>3308</v>
      </c>
      <c r="C5">
        <v>2687</v>
      </c>
    </row>
    <row r="7" spans="2:4" ht="12.75">
      <c r="B7">
        <v>5995</v>
      </c>
      <c r="C7">
        <v>5670</v>
      </c>
      <c r="D7">
        <v>5150</v>
      </c>
    </row>
    <row r="8" spans="2:5" ht="12.75">
      <c r="B8">
        <v>1121</v>
      </c>
      <c r="C8">
        <v>975</v>
      </c>
      <c r="D8">
        <v>28863</v>
      </c>
      <c r="E8">
        <v>25481</v>
      </c>
    </row>
    <row r="11" spans="2:11" ht="12.75">
      <c r="B11">
        <v>4635</v>
      </c>
      <c r="C11">
        <v>3734</v>
      </c>
      <c r="D11">
        <v>9201</v>
      </c>
      <c r="E11">
        <v>7596</v>
      </c>
      <c r="F11">
        <v>9419</v>
      </c>
      <c r="G11">
        <v>7629</v>
      </c>
      <c r="H11">
        <v>6041</v>
      </c>
      <c r="I11">
        <v>4496</v>
      </c>
      <c r="J11">
        <v>2902</v>
      </c>
      <c r="K11">
        <v>1416</v>
      </c>
    </row>
    <row r="15" ht="12.75">
      <c r="B15">
        <v>2179</v>
      </c>
    </row>
    <row r="17" spans="2:6" ht="12.75">
      <c r="B17">
        <v>1972</v>
      </c>
      <c r="C17">
        <v>2431</v>
      </c>
      <c r="D17">
        <v>2204</v>
      </c>
      <c r="E17">
        <v>8753</v>
      </c>
      <c r="F17">
        <v>6833</v>
      </c>
    </row>
    <row r="21" spans="2:3" ht="12.75">
      <c r="B21">
        <v>28408</v>
      </c>
      <c r="C21">
        <v>25698</v>
      </c>
    </row>
    <row r="23" spans="2:3" ht="12.75">
      <c r="B23">
        <v>1313</v>
      </c>
      <c r="C23">
        <v>1215</v>
      </c>
    </row>
    <row r="24" ht="12.75">
      <c r="B24">
        <v>7307</v>
      </c>
    </row>
    <row r="27" spans="2:8" ht="12.75">
      <c r="B27">
        <v>2517</v>
      </c>
      <c r="C27">
        <v>2108</v>
      </c>
      <c r="D27">
        <v>1860</v>
      </c>
      <c r="E27">
        <v>2017</v>
      </c>
      <c r="F27">
        <v>3208</v>
      </c>
      <c r="G27">
        <v>5284</v>
      </c>
      <c r="H27">
        <v>6168</v>
      </c>
    </row>
    <row r="48" spans="2:7" ht="12.75">
      <c r="B48">
        <v>3926</v>
      </c>
      <c r="C48">
        <v>3126</v>
      </c>
      <c r="D48">
        <v>2386</v>
      </c>
      <c r="E48">
        <v>1940</v>
      </c>
      <c r="F48">
        <v>2133</v>
      </c>
      <c r="G48">
        <v>2622</v>
      </c>
    </row>
    <row r="55" spans="2:3" ht="12.75">
      <c r="B55">
        <v>1218</v>
      </c>
      <c r="C55">
        <v>10468</v>
      </c>
    </row>
    <row r="61" spans="2:5" ht="12.75">
      <c r="B61">
        <v>519</v>
      </c>
      <c r="C61">
        <v>485</v>
      </c>
      <c r="D61">
        <v>434</v>
      </c>
      <c r="E61">
        <v>371</v>
      </c>
    </row>
    <row r="63" ht="12.75">
      <c r="B63">
        <v>870</v>
      </c>
    </row>
    <row r="64" spans="2:6" ht="12.75">
      <c r="B64">
        <v>1112</v>
      </c>
      <c r="C64">
        <v>933</v>
      </c>
      <c r="D64">
        <v>782</v>
      </c>
      <c r="E64">
        <v>612</v>
      </c>
      <c r="F64">
        <v>462</v>
      </c>
    </row>
    <row r="65" ht="12.75">
      <c r="B65">
        <v>1531</v>
      </c>
    </row>
    <row r="66" spans="2:3" ht="12.75">
      <c r="B66">
        <v>17586</v>
      </c>
      <c r="C66">
        <v>14274</v>
      </c>
    </row>
    <row r="67" spans="2:6" ht="12.75">
      <c r="B67">
        <v>763</v>
      </c>
      <c r="C67">
        <v>685</v>
      </c>
      <c r="D67">
        <v>3593</v>
      </c>
      <c r="E67">
        <v>2930</v>
      </c>
      <c r="F67">
        <v>2268</v>
      </c>
    </row>
    <row r="73" spans="2:5" ht="12.75">
      <c r="B73">
        <v>1960</v>
      </c>
      <c r="C73">
        <v>1788</v>
      </c>
      <c r="D73">
        <v>1533</v>
      </c>
      <c r="E73">
        <v>1290</v>
      </c>
    </row>
    <row r="74" spans="2:3" ht="12.75">
      <c r="B74">
        <v>35432</v>
      </c>
      <c r="C74">
        <v>31008</v>
      </c>
    </row>
    <row r="75" spans="2:6" ht="12.75">
      <c r="B75">
        <v>8617</v>
      </c>
      <c r="C75">
        <v>7553</v>
      </c>
      <c r="D75">
        <v>6470</v>
      </c>
      <c r="E75">
        <v>5588</v>
      </c>
      <c r="F75">
        <v>27436</v>
      </c>
    </row>
    <row r="78" ht="12.75">
      <c r="B78">
        <v>709</v>
      </c>
    </row>
    <row r="79" spans="2:11" ht="12.75">
      <c r="B79">
        <v>42588</v>
      </c>
      <c r="C79">
        <v>38862</v>
      </c>
      <c r="D79">
        <v>36878</v>
      </c>
      <c r="E79">
        <v>31179</v>
      </c>
      <c r="F79">
        <v>25964</v>
      </c>
      <c r="G79">
        <v>20920</v>
      </c>
      <c r="H79">
        <v>16122</v>
      </c>
      <c r="I79">
        <v>11706</v>
      </c>
      <c r="J79">
        <v>7734</v>
      </c>
      <c r="K79">
        <v>3876</v>
      </c>
    </row>
    <row r="82" spans="2:4" ht="12.75">
      <c r="B82">
        <v>6276</v>
      </c>
      <c r="C82">
        <v>6009</v>
      </c>
      <c r="D82">
        <v>5380</v>
      </c>
    </row>
    <row r="84" spans="2:3" ht="12.75">
      <c r="B84">
        <v>4176</v>
      </c>
      <c r="C84">
        <v>3668</v>
      </c>
    </row>
    <row r="85" ht="12.75">
      <c r="B85">
        <v>4</v>
      </c>
    </row>
    <row r="86" spans="2:3" ht="12.75">
      <c r="B86">
        <v>1</v>
      </c>
      <c r="C86">
        <v>1</v>
      </c>
    </row>
    <row r="87" spans="2:5" ht="12.75">
      <c r="B87">
        <v>43160</v>
      </c>
      <c r="C87">
        <v>38759</v>
      </c>
      <c r="D87">
        <v>34481</v>
      </c>
      <c r="E87">
        <v>29667</v>
      </c>
    </row>
    <row r="88" ht="12.75">
      <c r="B88">
        <v>21384</v>
      </c>
    </row>
    <row r="89" spans="2:5" ht="12.75">
      <c r="B89">
        <v>687</v>
      </c>
      <c r="C89">
        <v>652</v>
      </c>
      <c r="D89">
        <v>614</v>
      </c>
      <c r="E89">
        <v>549</v>
      </c>
    </row>
    <row r="90" ht="12.75">
      <c r="B90">
        <v>78047</v>
      </c>
    </row>
    <row r="91" spans="2:11" ht="12.75">
      <c r="B91">
        <v>515</v>
      </c>
      <c r="C91">
        <v>492</v>
      </c>
      <c r="D91">
        <v>450</v>
      </c>
      <c r="E91">
        <v>426</v>
      </c>
      <c r="F91">
        <v>399</v>
      </c>
      <c r="G91">
        <v>349</v>
      </c>
      <c r="H91">
        <v>299</v>
      </c>
      <c r="I91">
        <v>216</v>
      </c>
      <c r="J91">
        <v>135</v>
      </c>
      <c r="K91">
        <v>66</v>
      </c>
    </row>
    <row r="94" spans="2:6" ht="12.75">
      <c r="B94">
        <v>27544</v>
      </c>
      <c r="C94">
        <v>24018</v>
      </c>
      <c r="D94">
        <v>20269</v>
      </c>
      <c r="E94">
        <v>17101</v>
      </c>
      <c r="F94">
        <v>13887</v>
      </c>
    </row>
    <row r="95" spans="2:3" ht="12.75">
      <c r="B95">
        <v>28</v>
      </c>
      <c r="C95">
        <v>27</v>
      </c>
    </row>
    <row r="97" spans="2:9" ht="12.75">
      <c r="B97">
        <v>36557</v>
      </c>
      <c r="C97">
        <v>32882</v>
      </c>
      <c r="D97">
        <v>28948</v>
      </c>
      <c r="E97">
        <v>24993</v>
      </c>
      <c r="F97">
        <v>21525</v>
      </c>
      <c r="G97">
        <v>17805</v>
      </c>
      <c r="H97">
        <v>14150</v>
      </c>
      <c r="I97">
        <v>10539</v>
      </c>
    </row>
    <row r="100" spans="2:10" ht="12.75">
      <c r="B100">
        <v>363</v>
      </c>
      <c r="C100">
        <v>318</v>
      </c>
      <c r="D100">
        <v>289</v>
      </c>
      <c r="E100">
        <v>194</v>
      </c>
      <c r="F100">
        <v>199</v>
      </c>
      <c r="G100">
        <v>165</v>
      </c>
      <c r="H100">
        <v>616</v>
      </c>
      <c r="I100">
        <v>496</v>
      </c>
      <c r="J100">
        <v>320</v>
      </c>
    </row>
    <row r="104" spans="2:4" ht="12.75">
      <c r="B104">
        <v>4294</v>
      </c>
      <c r="C104">
        <v>3814</v>
      </c>
      <c r="D104">
        <v>39747</v>
      </c>
    </row>
    <row r="106" spans="2:3" ht="12.75">
      <c r="B106">
        <v>3779</v>
      </c>
      <c r="C106">
        <v>3301</v>
      </c>
    </row>
    <row r="107" spans="2:4" ht="12.75">
      <c r="B107">
        <v>70</v>
      </c>
      <c r="C107">
        <v>1432</v>
      </c>
      <c r="D107">
        <v>1093</v>
      </c>
    </row>
    <row r="109" spans="2:11" ht="12.75">
      <c r="B109">
        <v>240</v>
      </c>
      <c r="C109">
        <v>234</v>
      </c>
      <c r="D109">
        <v>13010</v>
      </c>
      <c r="E109">
        <v>11248</v>
      </c>
      <c r="F109">
        <v>9594</v>
      </c>
      <c r="G109">
        <v>7891</v>
      </c>
      <c r="H109">
        <v>6436</v>
      </c>
      <c r="I109">
        <v>17875</v>
      </c>
      <c r="J109">
        <v>11970</v>
      </c>
      <c r="K109">
        <v>5939</v>
      </c>
    </row>
    <row r="114" spans="2:6" ht="12.75">
      <c r="B114">
        <v>4929</v>
      </c>
      <c r="C114">
        <v>4513</v>
      </c>
      <c r="D114">
        <v>3621</v>
      </c>
      <c r="E114">
        <v>5114</v>
      </c>
      <c r="F114">
        <v>4043</v>
      </c>
    </row>
  </sheetData>
  <sheetProtection/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B1:L118"/>
  <sheetViews>
    <sheetView zoomScalePageLayoutView="0" workbookViewId="0" topLeftCell="A1">
      <selection activeCell="J1" sqref="J1:J1638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11" ht="12.75">
      <c r="B2">
        <v>4717</v>
      </c>
      <c r="C2">
        <v>4419</v>
      </c>
      <c r="D2">
        <v>4117</v>
      </c>
      <c r="E2">
        <v>3743</v>
      </c>
      <c r="F2">
        <v>3504</v>
      </c>
      <c r="G2">
        <v>3215</v>
      </c>
      <c r="H2">
        <v>2861</v>
      </c>
      <c r="I2">
        <v>2550</v>
      </c>
      <c r="J2">
        <v>2133</v>
      </c>
      <c r="K2">
        <v>1398</v>
      </c>
    </row>
    <row r="3" spans="2:10" ht="12.75">
      <c r="B3">
        <v>1465</v>
      </c>
      <c r="C3">
        <v>1411</v>
      </c>
      <c r="D3">
        <v>1337</v>
      </c>
      <c r="E3">
        <v>1267</v>
      </c>
      <c r="F3">
        <v>1230</v>
      </c>
      <c r="G3">
        <v>1195</v>
      </c>
      <c r="H3">
        <v>1128</v>
      </c>
      <c r="I3">
        <v>1066</v>
      </c>
      <c r="J3">
        <v>941</v>
      </c>
    </row>
    <row r="4" spans="2:11" ht="12.75">
      <c r="B4">
        <v>11811</v>
      </c>
      <c r="C4">
        <v>11109</v>
      </c>
      <c r="D4">
        <v>10445</v>
      </c>
      <c r="E4">
        <v>9631</v>
      </c>
      <c r="F4">
        <v>8760</v>
      </c>
      <c r="G4">
        <v>7878</v>
      </c>
      <c r="H4">
        <v>6813</v>
      </c>
      <c r="I4">
        <v>5684</v>
      </c>
      <c r="J4">
        <v>4566</v>
      </c>
      <c r="K4">
        <v>2817</v>
      </c>
    </row>
    <row r="5" spans="2:11" ht="12.75">
      <c r="B5">
        <v>5430</v>
      </c>
      <c r="C5">
        <v>5126</v>
      </c>
      <c r="D5">
        <v>4839</v>
      </c>
      <c r="E5">
        <v>4531</v>
      </c>
      <c r="F5">
        <v>4282</v>
      </c>
      <c r="G5">
        <v>3871</v>
      </c>
      <c r="H5">
        <v>3259</v>
      </c>
      <c r="I5">
        <v>2654</v>
      </c>
      <c r="J5">
        <v>2036</v>
      </c>
      <c r="K5">
        <v>1111</v>
      </c>
    </row>
    <row r="6" spans="2:10" ht="12.75">
      <c r="B6">
        <v>3308</v>
      </c>
      <c r="C6">
        <v>3100</v>
      </c>
      <c r="D6">
        <v>2914</v>
      </c>
      <c r="E6">
        <v>2710</v>
      </c>
      <c r="F6">
        <v>2554</v>
      </c>
      <c r="G6">
        <v>2308</v>
      </c>
      <c r="H6">
        <v>1984</v>
      </c>
      <c r="I6">
        <v>1645</v>
      </c>
      <c r="J6">
        <v>1225</v>
      </c>
    </row>
    <row r="7" spans="2:9" ht="12.75">
      <c r="B7">
        <v>5995</v>
      </c>
      <c r="C7">
        <v>5466</v>
      </c>
      <c r="D7">
        <v>5049</v>
      </c>
      <c r="E7">
        <v>4583</v>
      </c>
      <c r="F7">
        <v>3663</v>
      </c>
      <c r="G7">
        <v>2916</v>
      </c>
      <c r="H7">
        <v>1912</v>
      </c>
      <c r="I7">
        <v>1339</v>
      </c>
    </row>
    <row r="8" spans="2:10" ht="12.75">
      <c r="B8">
        <v>2399</v>
      </c>
      <c r="C8">
        <v>2232</v>
      </c>
      <c r="D8">
        <v>2108</v>
      </c>
      <c r="E8">
        <v>1939</v>
      </c>
      <c r="F8">
        <v>1815</v>
      </c>
      <c r="G8">
        <v>1653</v>
      </c>
      <c r="H8">
        <v>1390</v>
      </c>
      <c r="I8">
        <v>1141</v>
      </c>
      <c r="J8">
        <v>860</v>
      </c>
    </row>
    <row r="9" spans="2:8" ht="12.75">
      <c r="B9">
        <v>38420</v>
      </c>
      <c r="C9">
        <v>34861</v>
      </c>
      <c r="D9">
        <v>31234</v>
      </c>
      <c r="E9">
        <v>27571</v>
      </c>
      <c r="F9">
        <v>23913</v>
      </c>
      <c r="G9">
        <v>20418</v>
      </c>
      <c r="H9">
        <v>16418</v>
      </c>
    </row>
    <row r="10" spans="2:10" ht="12.75">
      <c r="B10">
        <v>1121</v>
      </c>
      <c r="C10">
        <v>1023</v>
      </c>
      <c r="D10">
        <v>937</v>
      </c>
      <c r="E10">
        <v>839</v>
      </c>
      <c r="F10">
        <v>786</v>
      </c>
      <c r="G10">
        <v>719</v>
      </c>
      <c r="H10">
        <v>623</v>
      </c>
      <c r="I10">
        <v>515</v>
      </c>
      <c r="J10">
        <v>370</v>
      </c>
    </row>
    <row r="11" spans="2:9" ht="12.75">
      <c r="B11">
        <v>17138</v>
      </c>
      <c r="C11">
        <v>16086</v>
      </c>
      <c r="D11">
        <v>14978</v>
      </c>
      <c r="E11">
        <v>13834</v>
      </c>
      <c r="F11">
        <v>12667</v>
      </c>
      <c r="G11">
        <v>11434</v>
      </c>
      <c r="H11">
        <v>10025</v>
      </c>
      <c r="I11">
        <v>8268</v>
      </c>
    </row>
    <row r="12" spans="2:8" ht="12.75">
      <c r="B12">
        <v>15281</v>
      </c>
      <c r="C12">
        <v>14431</v>
      </c>
      <c r="D12">
        <v>13540</v>
      </c>
      <c r="E12">
        <v>12592</v>
      </c>
      <c r="F12">
        <v>11589</v>
      </c>
      <c r="G12">
        <v>10516</v>
      </c>
      <c r="H12">
        <v>9250</v>
      </c>
    </row>
    <row r="13" spans="2:4" ht="12.75">
      <c r="B13">
        <v>20985</v>
      </c>
      <c r="C13">
        <v>19530</v>
      </c>
      <c r="D13">
        <v>18005</v>
      </c>
    </row>
    <row r="14" spans="2:10" ht="12.75">
      <c r="B14">
        <v>4635</v>
      </c>
      <c r="C14">
        <v>4306</v>
      </c>
      <c r="D14">
        <v>3952</v>
      </c>
      <c r="E14">
        <v>3542</v>
      </c>
      <c r="F14">
        <v>3276</v>
      </c>
      <c r="G14">
        <v>2952</v>
      </c>
      <c r="H14">
        <v>2547</v>
      </c>
      <c r="I14">
        <v>2120</v>
      </c>
      <c r="J14">
        <v>1661</v>
      </c>
    </row>
    <row r="15" spans="2:11" ht="12.75">
      <c r="B15">
        <v>2179</v>
      </c>
      <c r="C15">
        <v>2006</v>
      </c>
      <c r="D15">
        <v>1829</v>
      </c>
      <c r="E15">
        <v>1645</v>
      </c>
      <c r="F15">
        <v>1518</v>
      </c>
      <c r="G15">
        <v>1402</v>
      </c>
      <c r="H15">
        <v>1198</v>
      </c>
      <c r="I15">
        <v>922</v>
      </c>
      <c r="J15">
        <v>668</v>
      </c>
      <c r="K15">
        <v>380</v>
      </c>
    </row>
    <row r="16" spans="2:11" ht="12.75">
      <c r="B16">
        <v>3582</v>
      </c>
      <c r="C16">
        <v>3245</v>
      </c>
      <c r="D16">
        <v>2874</v>
      </c>
      <c r="E16">
        <v>2534</v>
      </c>
      <c r="F16">
        <v>2270</v>
      </c>
      <c r="G16">
        <v>2046</v>
      </c>
      <c r="H16">
        <v>1721</v>
      </c>
      <c r="I16">
        <v>1341</v>
      </c>
      <c r="J16">
        <v>967</v>
      </c>
      <c r="K16">
        <v>541</v>
      </c>
    </row>
    <row r="17" spans="2:11" ht="12.75">
      <c r="B17">
        <v>8065</v>
      </c>
      <c r="C17">
        <v>7515</v>
      </c>
      <c r="D17">
        <v>7003</v>
      </c>
      <c r="E17">
        <v>6347</v>
      </c>
      <c r="F17">
        <v>5758</v>
      </c>
      <c r="G17">
        <v>5153</v>
      </c>
      <c r="H17">
        <v>4432</v>
      </c>
      <c r="I17">
        <v>3330</v>
      </c>
      <c r="J17">
        <v>2329</v>
      </c>
      <c r="K17">
        <v>1301</v>
      </c>
    </row>
    <row r="18" spans="2:7" ht="12.75">
      <c r="B18">
        <v>15798</v>
      </c>
      <c r="C18">
        <v>14768</v>
      </c>
      <c r="D18">
        <v>13772</v>
      </c>
      <c r="E18">
        <v>12640</v>
      </c>
      <c r="F18">
        <v>11620</v>
      </c>
      <c r="G18">
        <v>10350</v>
      </c>
    </row>
    <row r="19" spans="2:9" ht="12.75">
      <c r="B19">
        <v>2678</v>
      </c>
      <c r="C19">
        <v>2415</v>
      </c>
      <c r="D19">
        <v>2186</v>
      </c>
      <c r="E19">
        <v>1888</v>
      </c>
      <c r="F19">
        <v>1653</v>
      </c>
      <c r="G19">
        <v>1474</v>
      </c>
      <c r="H19">
        <v>1202</v>
      </c>
      <c r="I19">
        <v>806</v>
      </c>
    </row>
    <row r="20" spans="2:11" ht="12.75">
      <c r="B20">
        <v>1972</v>
      </c>
      <c r="C20">
        <v>1758</v>
      </c>
      <c r="D20">
        <v>1581</v>
      </c>
      <c r="E20">
        <v>1353</v>
      </c>
      <c r="F20">
        <v>1183</v>
      </c>
      <c r="G20">
        <v>1070</v>
      </c>
      <c r="H20">
        <v>867</v>
      </c>
      <c r="I20">
        <v>562</v>
      </c>
      <c r="J20">
        <v>313</v>
      </c>
      <c r="K20">
        <v>157</v>
      </c>
    </row>
    <row r="21" spans="2:10" ht="12.75">
      <c r="B21">
        <v>28408</v>
      </c>
      <c r="C21">
        <v>25789</v>
      </c>
      <c r="D21">
        <v>23067</v>
      </c>
      <c r="E21">
        <v>20316</v>
      </c>
      <c r="F21">
        <v>17429</v>
      </c>
      <c r="G21">
        <v>14466</v>
      </c>
      <c r="H21">
        <v>11433</v>
      </c>
      <c r="I21">
        <v>8587</v>
      </c>
      <c r="J21">
        <v>5694</v>
      </c>
    </row>
    <row r="22" spans="2:11" ht="12.75">
      <c r="B22">
        <v>44347</v>
      </c>
      <c r="C22">
        <v>40127</v>
      </c>
      <c r="D22">
        <v>35764</v>
      </c>
      <c r="E22">
        <v>31393</v>
      </c>
      <c r="F22">
        <v>27021</v>
      </c>
      <c r="G22">
        <v>22564</v>
      </c>
      <c r="H22">
        <v>17873</v>
      </c>
      <c r="I22">
        <v>13339</v>
      </c>
      <c r="J22">
        <v>8946</v>
      </c>
      <c r="K22">
        <v>4327</v>
      </c>
    </row>
    <row r="23" spans="2:10" ht="12.75">
      <c r="B23">
        <v>1313</v>
      </c>
      <c r="C23">
        <v>1187</v>
      </c>
      <c r="D23">
        <v>1090</v>
      </c>
      <c r="E23">
        <v>964</v>
      </c>
      <c r="F23">
        <v>886</v>
      </c>
      <c r="G23">
        <v>769</v>
      </c>
      <c r="H23">
        <v>656</v>
      </c>
      <c r="I23">
        <v>472</v>
      </c>
      <c r="J23">
        <v>348</v>
      </c>
    </row>
    <row r="24" spans="2:11" ht="12.75">
      <c r="B24">
        <v>14508</v>
      </c>
      <c r="C24">
        <v>13576</v>
      </c>
      <c r="D24">
        <v>12581</v>
      </c>
      <c r="E24">
        <v>11553</v>
      </c>
      <c r="F24">
        <v>10528</v>
      </c>
      <c r="G24">
        <v>9498</v>
      </c>
      <c r="H24">
        <v>8331</v>
      </c>
      <c r="I24">
        <v>6775</v>
      </c>
      <c r="J24">
        <v>5245</v>
      </c>
      <c r="K24">
        <v>3188</v>
      </c>
    </row>
    <row r="25" spans="2:11" ht="12.75">
      <c r="B25">
        <v>18137</v>
      </c>
      <c r="C25">
        <v>16839</v>
      </c>
      <c r="D25">
        <v>15501</v>
      </c>
      <c r="E25">
        <v>13986</v>
      </c>
      <c r="F25">
        <v>12460</v>
      </c>
      <c r="G25">
        <v>11083</v>
      </c>
      <c r="H25">
        <v>9506</v>
      </c>
      <c r="I25">
        <v>7611</v>
      </c>
      <c r="J25">
        <v>5780</v>
      </c>
      <c r="K25">
        <v>3448</v>
      </c>
    </row>
    <row r="26" spans="2:11" ht="12.75">
      <c r="B26">
        <v>7307</v>
      </c>
      <c r="C26">
        <v>6962</v>
      </c>
      <c r="D26">
        <v>6579</v>
      </c>
      <c r="E26">
        <v>6115</v>
      </c>
      <c r="F26">
        <v>5698</v>
      </c>
      <c r="G26">
        <v>5319</v>
      </c>
      <c r="H26">
        <v>4789</v>
      </c>
      <c r="I26">
        <v>3955</v>
      </c>
      <c r="J26">
        <v>3043</v>
      </c>
      <c r="K26">
        <v>1692</v>
      </c>
    </row>
    <row r="27" spans="2:7" ht="12.75">
      <c r="B27">
        <v>13849</v>
      </c>
      <c r="C27">
        <v>12330</v>
      </c>
      <c r="D27">
        <v>10788</v>
      </c>
      <c r="E27">
        <v>9453</v>
      </c>
      <c r="F27">
        <v>8307</v>
      </c>
      <c r="G27">
        <v>7249</v>
      </c>
    </row>
    <row r="28" spans="2:7" ht="12.75">
      <c r="B28">
        <v>5608</v>
      </c>
      <c r="C28">
        <v>4865</v>
      </c>
      <c r="D28">
        <v>4107</v>
      </c>
      <c r="E28">
        <v>3482</v>
      </c>
      <c r="F28">
        <v>3183</v>
      </c>
      <c r="G28">
        <v>2824</v>
      </c>
    </row>
    <row r="29" spans="2:10" ht="12.75">
      <c r="B29">
        <v>22501</v>
      </c>
      <c r="C29">
        <v>20692</v>
      </c>
      <c r="D29">
        <v>18841</v>
      </c>
      <c r="E29">
        <v>17165</v>
      </c>
      <c r="F29">
        <v>15420</v>
      </c>
      <c r="G29">
        <v>13498</v>
      </c>
      <c r="H29">
        <v>11439</v>
      </c>
      <c r="I29">
        <v>9050</v>
      </c>
      <c r="J29">
        <v>6566</v>
      </c>
    </row>
    <row r="30" spans="2:7" ht="12.75">
      <c r="B30">
        <v>8727</v>
      </c>
      <c r="C30">
        <v>7646</v>
      </c>
      <c r="D30">
        <v>6554</v>
      </c>
      <c r="E30">
        <v>5629</v>
      </c>
      <c r="F30">
        <v>5009</v>
      </c>
      <c r="G30">
        <v>4420</v>
      </c>
    </row>
    <row r="31" spans="2:9" ht="12.75">
      <c r="B31">
        <v>14815</v>
      </c>
      <c r="C31">
        <v>13230</v>
      </c>
      <c r="D31">
        <v>11624</v>
      </c>
      <c r="E31">
        <v>10222</v>
      </c>
      <c r="F31">
        <v>9002</v>
      </c>
      <c r="G31">
        <v>7861</v>
      </c>
      <c r="H31">
        <v>6671</v>
      </c>
      <c r="I31">
        <v>5230</v>
      </c>
    </row>
    <row r="34" spans="2:8" ht="12.75">
      <c r="B34">
        <v>3018</v>
      </c>
      <c r="C34">
        <v>2602</v>
      </c>
      <c r="D34">
        <v>2180</v>
      </c>
      <c r="E34">
        <v>1836</v>
      </c>
      <c r="F34">
        <v>1708</v>
      </c>
      <c r="G34">
        <v>1516</v>
      </c>
      <c r="H34">
        <v>1282</v>
      </c>
    </row>
    <row r="35" spans="2:9" ht="12.75">
      <c r="B35">
        <v>2517</v>
      </c>
      <c r="C35">
        <v>2169</v>
      </c>
      <c r="D35">
        <v>1824</v>
      </c>
      <c r="E35">
        <v>1536</v>
      </c>
      <c r="F35">
        <v>1435</v>
      </c>
      <c r="G35">
        <v>1283</v>
      </c>
      <c r="H35">
        <v>1089</v>
      </c>
      <c r="I35">
        <v>856</v>
      </c>
    </row>
    <row r="36" spans="2:5" ht="12.75">
      <c r="B36">
        <v>16325</v>
      </c>
      <c r="C36">
        <v>14669</v>
      </c>
      <c r="D36">
        <v>12971</v>
      </c>
      <c r="E36">
        <v>11489</v>
      </c>
    </row>
    <row r="38" spans="2:6" ht="12.75">
      <c r="B38">
        <v>10855</v>
      </c>
      <c r="C38">
        <v>9586</v>
      </c>
      <c r="D38">
        <v>8296</v>
      </c>
      <c r="E38">
        <v>7176</v>
      </c>
      <c r="F38">
        <v>6346</v>
      </c>
    </row>
    <row r="39" spans="2:9" ht="12.75">
      <c r="B39">
        <v>4082</v>
      </c>
      <c r="C39">
        <v>3530</v>
      </c>
      <c r="D39">
        <v>2963</v>
      </c>
      <c r="E39">
        <v>2509</v>
      </c>
      <c r="F39">
        <v>2321</v>
      </c>
      <c r="G39">
        <v>2058</v>
      </c>
      <c r="H39">
        <v>1740</v>
      </c>
      <c r="I39">
        <v>1363</v>
      </c>
    </row>
    <row r="41" spans="2:7" ht="12.75">
      <c r="B41">
        <v>14386</v>
      </c>
      <c r="C41">
        <v>12831</v>
      </c>
      <c r="D41">
        <v>11260</v>
      </c>
      <c r="E41">
        <v>9892</v>
      </c>
      <c r="F41">
        <v>8704</v>
      </c>
      <c r="G41">
        <v>7594</v>
      </c>
    </row>
    <row r="42" spans="2:7" ht="12.75">
      <c r="B42">
        <v>14371</v>
      </c>
      <c r="C42">
        <v>12816</v>
      </c>
      <c r="D42">
        <v>11245</v>
      </c>
      <c r="E42">
        <v>9880</v>
      </c>
      <c r="F42">
        <v>8693</v>
      </c>
      <c r="G42">
        <v>7585</v>
      </c>
    </row>
    <row r="43" spans="2:8" ht="12.75">
      <c r="B43">
        <v>6311</v>
      </c>
      <c r="C43">
        <v>5488</v>
      </c>
      <c r="D43">
        <v>4649</v>
      </c>
      <c r="E43">
        <v>3948</v>
      </c>
      <c r="F43">
        <v>3605</v>
      </c>
      <c r="G43">
        <v>3200</v>
      </c>
      <c r="H43">
        <v>2719</v>
      </c>
    </row>
    <row r="44" spans="2:9" ht="12.75">
      <c r="B44">
        <v>12837</v>
      </c>
      <c r="C44">
        <v>11405</v>
      </c>
      <c r="D44">
        <v>9958</v>
      </c>
      <c r="E44">
        <v>8705</v>
      </c>
      <c r="F44">
        <v>7653</v>
      </c>
      <c r="G44">
        <v>6691</v>
      </c>
      <c r="H44">
        <v>5656</v>
      </c>
      <c r="I44">
        <v>4463</v>
      </c>
    </row>
    <row r="46" spans="2:5" ht="12.75">
      <c r="B46">
        <v>16345</v>
      </c>
      <c r="C46">
        <v>14689</v>
      </c>
      <c r="D46">
        <v>12990</v>
      </c>
      <c r="E46">
        <v>11508</v>
      </c>
    </row>
    <row r="47" spans="2:9" ht="12.75">
      <c r="B47">
        <v>11281</v>
      </c>
      <c r="C47">
        <v>9984</v>
      </c>
      <c r="D47">
        <v>8651</v>
      </c>
      <c r="E47">
        <v>7506</v>
      </c>
      <c r="F47">
        <v>6622</v>
      </c>
      <c r="G47">
        <v>5811</v>
      </c>
      <c r="H47">
        <v>4895</v>
      </c>
      <c r="I47">
        <v>3873</v>
      </c>
    </row>
    <row r="48" spans="2:8" ht="12.75">
      <c r="B48">
        <v>3926</v>
      </c>
      <c r="C48">
        <v>3676</v>
      </c>
      <c r="D48">
        <v>3445</v>
      </c>
      <c r="E48">
        <v>3147</v>
      </c>
      <c r="F48">
        <v>2892</v>
      </c>
      <c r="G48">
        <v>2610</v>
      </c>
      <c r="H48">
        <v>2324</v>
      </c>
    </row>
    <row r="49" spans="2:8" ht="12.75">
      <c r="B49">
        <v>58989</v>
      </c>
      <c r="C49">
        <v>53508</v>
      </c>
      <c r="D49">
        <v>48027</v>
      </c>
      <c r="E49">
        <v>42494</v>
      </c>
      <c r="F49">
        <v>36792</v>
      </c>
      <c r="G49">
        <v>31060</v>
      </c>
      <c r="H49">
        <v>25045</v>
      </c>
    </row>
    <row r="50" spans="2:7" ht="12.75">
      <c r="B50">
        <v>5359</v>
      </c>
      <c r="C50">
        <v>5044</v>
      </c>
      <c r="D50">
        <v>4744</v>
      </c>
      <c r="E50">
        <v>4374</v>
      </c>
      <c r="F50">
        <v>4022</v>
      </c>
      <c r="G50">
        <v>3653</v>
      </c>
    </row>
    <row r="51" spans="2:9" ht="12.75">
      <c r="B51">
        <v>7043</v>
      </c>
      <c r="C51">
        <v>6658</v>
      </c>
      <c r="D51">
        <v>6285</v>
      </c>
      <c r="E51">
        <v>5823</v>
      </c>
      <c r="F51">
        <v>5377</v>
      </c>
      <c r="G51">
        <v>4895</v>
      </c>
      <c r="H51">
        <v>4297</v>
      </c>
      <c r="I51">
        <v>3658</v>
      </c>
    </row>
    <row r="52" spans="2:6" ht="12.75">
      <c r="B52">
        <v>9032</v>
      </c>
      <c r="C52">
        <v>8578</v>
      </c>
      <c r="D52">
        <v>8133</v>
      </c>
      <c r="E52">
        <v>7595</v>
      </c>
      <c r="F52">
        <v>7019</v>
      </c>
    </row>
    <row r="53" spans="2:7" ht="12.75">
      <c r="B53">
        <v>5482</v>
      </c>
      <c r="C53">
        <v>5164</v>
      </c>
      <c r="D53">
        <v>4857</v>
      </c>
      <c r="E53">
        <v>4479</v>
      </c>
      <c r="F53">
        <v>4121</v>
      </c>
      <c r="G53">
        <v>3746</v>
      </c>
    </row>
    <row r="54" spans="2:10" ht="12.75">
      <c r="B54">
        <v>6770</v>
      </c>
      <c r="C54">
        <v>6393</v>
      </c>
      <c r="D54">
        <v>6030</v>
      </c>
      <c r="E54">
        <v>5582</v>
      </c>
      <c r="F54">
        <v>5155</v>
      </c>
      <c r="G54">
        <v>4697</v>
      </c>
      <c r="H54">
        <v>4129</v>
      </c>
      <c r="I54">
        <v>3515</v>
      </c>
      <c r="J54">
        <v>2711</v>
      </c>
    </row>
    <row r="55" spans="2:11" ht="12.75">
      <c r="B55">
        <v>1218</v>
      </c>
      <c r="C55">
        <v>1054</v>
      </c>
      <c r="D55">
        <v>902</v>
      </c>
      <c r="E55">
        <v>748</v>
      </c>
      <c r="F55">
        <v>587</v>
      </c>
      <c r="G55">
        <v>478</v>
      </c>
      <c r="H55">
        <v>337</v>
      </c>
      <c r="I55">
        <v>235</v>
      </c>
      <c r="J55">
        <v>114</v>
      </c>
      <c r="K55">
        <v>46</v>
      </c>
    </row>
    <row r="57" spans="2:11" ht="12.75">
      <c r="B57">
        <v>3225</v>
      </c>
      <c r="C57">
        <v>2934</v>
      </c>
      <c r="D57">
        <v>2660</v>
      </c>
      <c r="E57">
        <v>2405</v>
      </c>
      <c r="F57">
        <v>2061</v>
      </c>
      <c r="G57">
        <v>1637</v>
      </c>
      <c r="H57">
        <v>1214</v>
      </c>
      <c r="I57">
        <v>854</v>
      </c>
      <c r="J57">
        <v>543</v>
      </c>
      <c r="K57">
        <v>276</v>
      </c>
    </row>
    <row r="58" spans="2:11" ht="12.75">
      <c r="B58">
        <v>4337</v>
      </c>
      <c r="C58">
        <v>3990</v>
      </c>
      <c r="D58">
        <v>3673</v>
      </c>
      <c r="E58">
        <v>3356</v>
      </c>
      <c r="F58">
        <v>2926</v>
      </c>
      <c r="G58">
        <v>2310</v>
      </c>
      <c r="H58">
        <v>1765</v>
      </c>
      <c r="I58">
        <v>1252</v>
      </c>
      <c r="J58">
        <v>871</v>
      </c>
      <c r="K58">
        <v>480</v>
      </c>
    </row>
    <row r="59" spans="2:10" ht="12.75">
      <c r="B59">
        <v>12172</v>
      </c>
      <c r="C59">
        <v>11393</v>
      </c>
      <c r="D59">
        <v>10585</v>
      </c>
      <c r="E59">
        <v>9735</v>
      </c>
      <c r="F59">
        <v>8783</v>
      </c>
      <c r="G59">
        <v>7470</v>
      </c>
      <c r="H59">
        <v>6136</v>
      </c>
      <c r="I59">
        <v>4625</v>
      </c>
      <c r="J59">
        <v>3220</v>
      </c>
    </row>
    <row r="61" spans="2:10" ht="12.75">
      <c r="B61">
        <v>7001</v>
      </c>
      <c r="C61">
        <v>6510</v>
      </c>
      <c r="D61">
        <v>6061</v>
      </c>
      <c r="E61">
        <v>5565</v>
      </c>
      <c r="F61">
        <v>4924</v>
      </c>
      <c r="G61">
        <v>4342</v>
      </c>
      <c r="H61">
        <v>3415</v>
      </c>
      <c r="I61">
        <v>2822</v>
      </c>
      <c r="J61">
        <v>2031</v>
      </c>
    </row>
    <row r="62" spans="2:8" ht="12.75">
      <c r="B62">
        <v>519</v>
      </c>
      <c r="C62">
        <v>470</v>
      </c>
      <c r="D62">
        <v>416</v>
      </c>
      <c r="E62">
        <v>362</v>
      </c>
      <c r="F62">
        <v>327</v>
      </c>
      <c r="G62">
        <v>282</v>
      </c>
      <c r="H62">
        <v>203</v>
      </c>
    </row>
    <row r="63" spans="2:11" ht="12.75">
      <c r="B63">
        <v>870</v>
      </c>
      <c r="C63">
        <v>819</v>
      </c>
      <c r="D63">
        <v>761</v>
      </c>
      <c r="E63">
        <v>697</v>
      </c>
      <c r="F63">
        <v>603</v>
      </c>
      <c r="G63">
        <v>538</v>
      </c>
      <c r="H63">
        <v>419</v>
      </c>
      <c r="I63">
        <v>308</v>
      </c>
      <c r="J63">
        <v>207</v>
      </c>
      <c r="K63">
        <v>100</v>
      </c>
    </row>
    <row r="64" spans="2:7" ht="12.75">
      <c r="B64">
        <v>1112</v>
      </c>
      <c r="C64">
        <v>1036</v>
      </c>
      <c r="D64">
        <v>950</v>
      </c>
      <c r="E64">
        <v>865</v>
      </c>
      <c r="F64">
        <v>794</v>
      </c>
      <c r="G64">
        <v>735</v>
      </c>
    </row>
    <row r="65" spans="2:11" ht="12.75">
      <c r="B65">
        <v>1531</v>
      </c>
      <c r="C65">
        <v>1471</v>
      </c>
      <c r="D65">
        <v>1389</v>
      </c>
      <c r="E65">
        <v>1287</v>
      </c>
      <c r="F65">
        <v>1191</v>
      </c>
      <c r="G65">
        <v>1135</v>
      </c>
      <c r="H65">
        <v>1068</v>
      </c>
      <c r="I65">
        <v>971</v>
      </c>
      <c r="J65">
        <v>827</v>
      </c>
      <c r="K65">
        <v>461</v>
      </c>
    </row>
    <row r="66" spans="2:10" ht="12.75">
      <c r="B66">
        <v>17586</v>
      </c>
      <c r="C66">
        <v>16362</v>
      </c>
      <c r="D66">
        <v>15133</v>
      </c>
      <c r="E66">
        <v>13804</v>
      </c>
      <c r="F66">
        <v>12570</v>
      </c>
      <c r="G66">
        <v>10902</v>
      </c>
      <c r="H66">
        <v>9276</v>
      </c>
      <c r="I66">
        <v>7300</v>
      </c>
      <c r="J66">
        <v>5450</v>
      </c>
    </row>
    <row r="67" spans="2:10" ht="12.75">
      <c r="B67">
        <v>763</v>
      </c>
      <c r="C67">
        <v>705</v>
      </c>
      <c r="D67">
        <v>645</v>
      </c>
      <c r="E67">
        <v>594</v>
      </c>
      <c r="F67">
        <v>531</v>
      </c>
      <c r="G67">
        <v>450</v>
      </c>
      <c r="H67">
        <v>379</v>
      </c>
      <c r="I67">
        <v>309</v>
      </c>
      <c r="J67">
        <v>213</v>
      </c>
    </row>
    <row r="68" spans="2:10" ht="12.75">
      <c r="B68">
        <v>5139</v>
      </c>
      <c r="C68">
        <v>4829</v>
      </c>
      <c r="D68">
        <v>4497</v>
      </c>
      <c r="E68">
        <v>4147</v>
      </c>
      <c r="F68">
        <v>3714</v>
      </c>
      <c r="G68">
        <v>3291</v>
      </c>
      <c r="H68">
        <v>2728</v>
      </c>
      <c r="I68">
        <v>2039</v>
      </c>
      <c r="J68">
        <v>1344</v>
      </c>
    </row>
    <row r="69" spans="2:7" ht="12.75">
      <c r="B69">
        <v>4842</v>
      </c>
      <c r="C69">
        <v>4548</v>
      </c>
      <c r="D69">
        <v>4233</v>
      </c>
      <c r="E69">
        <v>3899</v>
      </c>
      <c r="F69">
        <v>3498</v>
      </c>
      <c r="G69">
        <v>3099</v>
      </c>
    </row>
    <row r="70" spans="2:10" ht="12.75">
      <c r="B70">
        <v>1935</v>
      </c>
      <c r="C70">
        <v>1796</v>
      </c>
      <c r="D70">
        <v>1650</v>
      </c>
      <c r="E70">
        <v>1518</v>
      </c>
      <c r="F70">
        <v>1345</v>
      </c>
      <c r="G70">
        <v>1170</v>
      </c>
      <c r="H70">
        <v>983</v>
      </c>
      <c r="I70">
        <v>719</v>
      </c>
      <c r="J70">
        <v>487</v>
      </c>
    </row>
    <row r="71" spans="2:10" ht="12.75">
      <c r="B71">
        <v>14369</v>
      </c>
      <c r="C71">
        <v>13487</v>
      </c>
      <c r="D71">
        <v>12602</v>
      </c>
      <c r="E71">
        <v>11684</v>
      </c>
      <c r="F71">
        <v>10638</v>
      </c>
      <c r="G71">
        <v>9425</v>
      </c>
      <c r="H71">
        <v>7947</v>
      </c>
      <c r="I71">
        <v>6152</v>
      </c>
      <c r="J71">
        <v>4313</v>
      </c>
    </row>
    <row r="72" spans="2:10" ht="12.75">
      <c r="B72">
        <v>1239</v>
      </c>
      <c r="C72">
        <v>1149</v>
      </c>
      <c r="D72">
        <v>1047</v>
      </c>
      <c r="E72">
        <v>956</v>
      </c>
      <c r="F72">
        <v>853</v>
      </c>
      <c r="G72">
        <v>725</v>
      </c>
      <c r="H72">
        <v>592</v>
      </c>
      <c r="I72">
        <v>482</v>
      </c>
      <c r="J72">
        <v>337</v>
      </c>
    </row>
    <row r="73" spans="2:8" ht="12.75">
      <c r="B73">
        <v>1960</v>
      </c>
      <c r="C73">
        <v>1766</v>
      </c>
      <c r="D73">
        <v>1592</v>
      </c>
      <c r="E73">
        <v>1362</v>
      </c>
      <c r="F73">
        <v>1219</v>
      </c>
      <c r="G73">
        <v>1065</v>
      </c>
      <c r="H73">
        <v>889</v>
      </c>
    </row>
    <row r="74" spans="2:10" ht="12.75">
      <c r="B74">
        <v>35432</v>
      </c>
      <c r="C74">
        <v>32406</v>
      </c>
      <c r="D74">
        <v>29273</v>
      </c>
      <c r="E74">
        <v>26142</v>
      </c>
      <c r="F74">
        <v>22828</v>
      </c>
      <c r="G74">
        <v>18945</v>
      </c>
      <c r="H74">
        <v>15390</v>
      </c>
      <c r="I74">
        <v>11608</v>
      </c>
      <c r="J74">
        <v>8061</v>
      </c>
    </row>
    <row r="75" spans="2:8" ht="12.75">
      <c r="B75">
        <v>8617</v>
      </c>
      <c r="C75">
        <v>7797</v>
      </c>
      <c r="D75">
        <v>6934</v>
      </c>
      <c r="E75">
        <v>6108</v>
      </c>
      <c r="F75">
        <v>5324</v>
      </c>
      <c r="G75">
        <v>4637</v>
      </c>
      <c r="H75">
        <v>3834</v>
      </c>
    </row>
    <row r="76" spans="2:7" ht="12.75">
      <c r="B76">
        <v>49900</v>
      </c>
      <c r="C76">
        <v>45668</v>
      </c>
      <c r="D76">
        <v>41300</v>
      </c>
      <c r="E76">
        <v>36957</v>
      </c>
      <c r="F76">
        <v>32063</v>
      </c>
      <c r="G76">
        <v>27387</v>
      </c>
    </row>
    <row r="77" spans="2:8" ht="12.75">
      <c r="B77">
        <v>31181</v>
      </c>
      <c r="C77">
        <v>28886</v>
      </c>
      <c r="D77">
        <v>26517</v>
      </c>
      <c r="E77">
        <v>24156</v>
      </c>
      <c r="F77">
        <v>21111</v>
      </c>
      <c r="G77">
        <v>18227</v>
      </c>
      <c r="H77">
        <v>15168</v>
      </c>
    </row>
    <row r="78" spans="2:11" ht="12.75">
      <c r="B78">
        <v>709</v>
      </c>
      <c r="C78">
        <v>686</v>
      </c>
      <c r="D78">
        <v>656</v>
      </c>
      <c r="E78">
        <v>611</v>
      </c>
      <c r="F78">
        <v>594</v>
      </c>
      <c r="G78">
        <v>564</v>
      </c>
      <c r="H78">
        <v>520</v>
      </c>
      <c r="I78">
        <v>398</v>
      </c>
      <c r="J78">
        <v>271</v>
      </c>
      <c r="K78">
        <v>107</v>
      </c>
    </row>
    <row r="79" spans="2:11" ht="12.75">
      <c r="B79">
        <v>42588</v>
      </c>
      <c r="C79">
        <v>39451</v>
      </c>
      <c r="D79">
        <v>36203</v>
      </c>
      <c r="E79">
        <v>32842</v>
      </c>
      <c r="F79">
        <v>29019</v>
      </c>
      <c r="G79">
        <v>24715</v>
      </c>
      <c r="H79">
        <v>20191</v>
      </c>
      <c r="I79">
        <v>15461</v>
      </c>
      <c r="J79">
        <v>10184</v>
      </c>
      <c r="K79">
        <v>5048</v>
      </c>
    </row>
    <row r="80" spans="2:3" ht="12.75">
      <c r="B80">
        <v>47962</v>
      </c>
      <c r="C80">
        <v>44187</v>
      </c>
    </row>
    <row r="81" spans="2:10" ht="12.75">
      <c r="B81">
        <v>44045</v>
      </c>
      <c r="C81">
        <v>40751</v>
      </c>
      <c r="D81">
        <v>37350</v>
      </c>
      <c r="E81">
        <v>33834</v>
      </c>
      <c r="F81">
        <v>29822</v>
      </c>
      <c r="G81">
        <v>25382</v>
      </c>
      <c r="H81">
        <v>20739</v>
      </c>
      <c r="I81">
        <v>15850</v>
      </c>
      <c r="J81">
        <v>10460</v>
      </c>
    </row>
    <row r="82" spans="2:9" ht="12.75">
      <c r="B82">
        <v>6276</v>
      </c>
      <c r="C82">
        <v>5692</v>
      </c>
      <c r="D82">
        <v>5173</v>
      </c>
      <c r="E82">
        <v>4654</v>
      </c>
      <c r="F82">
        <v>3900</v>
      </c>
      <c r="G82">
        <v>3090</v>
      </c>
      <c r="H82">
        <v>2160</v>
      </c>
      <c r="I82">
        <v>1576</v>
      </c>
    </row>
    <row r="83" spans="2:11" ht="12.75">
      <c r="B83">
        <v>30960</v>
      </c>
      <c r="C83">
        <v>28410</v>
      </c>
      <c r="D83">
        <v>25919</v>
      </c>
      <c r="E83">
        <v>23362</v>
      </c>
      <c r="F83">
        <v>19826</v>
      </c>
      <c r="G83">
        <v>16302</v>
      </c>
      <c r="H83">
        <v>12720</v>
      </c>
      <c r="I83">
        <v>9508</v>
      </c>
      <c r="J83">
        <v>6156</v>
      </c>
      <c r="K83">
        <v>2737</v>
      </c>
    </row>
    <row r="84" spans="2:10" ht="12.75">
      <c r="B84">
        <v>4176</v>
      </c>
      <c r="C84">
        <v>3908</v>
      </c>
      <c r="D84">
        <v>3637</v>
      </c>
      <c r="E84">
        <v>3365</v>
      </c>
      <c r="F84">
        <v>3090</v>
      </c>
      <c r="G84">
        <v>2831</v>
      </c>
      <c r="H84">
        <v>2255</v>
      </c>
      <c r="I84">
        <v>1854</v>
      </c>
      <c r="J84">
        <v>1301</v>
      </c>
    </row>
    <row r="85" spans="2:11" ht="12.75">
      <c r="B85">
        <v>4</v>
      </c>
      <c r="C85">
        <v>4</v>
      </c>
      <c r="D85">
        <v>3</v>
      </c>
      <c r="E85">
        <v>3</v>
      </c>
      <c r="F85">
        <v>3</v>
      </c>
      <c r="G85">
        <v>3</v>
      </c>
      <c r="H85">
        <v>3</v>
      </c>
      <c r="I85">
        <v>3</v>
      </c>
      <c r="J85">
        <v>3</v>
      </c>
      <c r="K85">
        <v>3</v>
      </c>
    </row>
    <row r="86" spans="2:10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</row>
    <row r="87" spans="2:8" ht="12.75">
      <c r="B87">
        <v>43160</v>
      </c>
      <c r="C87">
        <v>39113</v>
      </c>
      <c r="D87">
        <v>35057</v>
      </c>
      <c r="E87">
        <v>31000</v>
      </c>
      <c r="F87">
        <v>26924</v>
      </c>
      <c r="G87">
        <v>22510</v>
      </c>
      <c r="H87">
        <v>18147</v>
      </c>
    </row>
    <row r="88" spans="2:11" ht="12.75">
      <c r="B88">
        <v>21384</v>
      </c>
      <c r="C88">
        <v>19267</v>
      </c>
      <c r="D88">
        <v>17197</v>
      </c>
      <c r="E88">
        <v>15261</v>
      </c>
      <c r="F88">
        <v>13095</v>
      </c>
      <c r="G88">
        <v>10607</v>
      </c>
      <c r="H88">
        <v>8251</v>
      </c>
      <c r="I88">
        <v>6027</v>
      </c>
      <c r="J88">
        <v>3949</v>
      </c>
      <c r="K88">
        <v>1970</v>
      </c>
    </row>
    <row r="89" spans="2:8" ht="12.75">
      <c r="B89">
        <v>687</v>
      </c>
      <c r="C89">
        <v>602</v>
      </c>
      <c r="D89">
        <v>529</v>
      </c>
      <c r="E89">
        <v>463</v>
      </c>
      <c r="F89">
        <v>403</v>
      </c>
      <c r="G89">
        <v>312</v>
      </c>
      <c r="H89">
        <v>205</v>
      </c>
    </row>
    <row r="90" spans="2:11" ht="12.75">
      <c r="B90">
        <v>78047</v>
      </c>
      <c r="C90">
        <v>70232</v>
      </c>
      <c r="D90">
        <v>62387</v>
      </c>
      <c r="E90">
        <v>54534</v>
      </c>
      <c r="F90">
        <v>46792</v>
      </c>
      <c r="G90">
        <v>38982</v>
      </c>
      <c r="H90">
        <v>31232</v>
      </c>
      <c r="I90">
        <v>23481</v>
      </c>
      <c r="J90">
        <v>15723</v>
      </c>
      <c r="K90">
        <v>8010</v>
      </c>
    </row>
    <row r="91" spans="2:3" ht="12.75">
      <c r="B91">
        <v>515</v>
      </c>
      <c r="C91">
        <v>436</v>
      </c>
    </row>
    <row r="92" spans="2:7" ht="12.75">
      <c r="B92">
        <v>920</v>
      </c>
      <c r="C92">
        <v>792</v>
      </c>
      <c r="D92">
        <v>677</v>
      </c>
      <c r="E92">
        <v>561</v>
      </c>
      <c r="F92">
        <v>424</v>
      </c>
      <c r="G92">
        <v>330</v>
      </c>
    </row>
    <row r="93" spans="2:3" ht="12.75">
      <c r="B93">
        <v>2042</v>
      </c>
      <c r="C93">
        <v>1789</v>
      </c>
    </row>
    <row r="94" spans="2:7" ht="12.75">
      <c r="B94">
        <v>27544</v>
      </c>
      <c r="C94">
        <v>25558</v>
      </c>
      <c r="D94">
        <v>23575</v>
      </c>
      <c r="E94">
        <v>21478</v>
      </c>
      <c r="F94">
        <v>19167</v>
      </c>
      <c r="G94">
        <v>16600</v>
      </c>
    </row>
    <row r="95" spans="2:10" ht="12.75">
      <c r="B95">
        <v>28</v>
      </c>
      <c r="C95">
        <v>28</v>
      </c>
      <c r="D95">
        <v>28</v>
      </c>
      <c r="E95">
        <v>27</v>
      </c>
      <c r="F95">
        <v>26</v>
      </c>
      <c r="G95">
        <v>22</v>
      </c>
      <c r="H95">
        <v>12</v>
      </c>
      <c r="I95">
        <v>6</v>
      </c>
      <c r="J95">
        <v>3</v>
      </c>
    </row>
    <row r="97" spans="2:4" ht="12.75">
      <c r="B97">
        <v>36557</v>
      </c>
      <c r="C97">
        <v>33096</v>
      </c>
      <c r="D97">
        <v>29546</v>
      </c>
    </row>
    <row r="98" spans="2:10" ht="12.75">
      <c r="B98">
        <v>82150</v>
      </c>
      <c r="C98">
        <v>73983</v>
      </c>
      <c r="D98">
        <v>65799</v>
      </c>
      <c r="E98">
        <v>57628</v>
      </c>
      <c r="F98">
        <v>49457</v>
      </c>
      <c r="G98">
        <v>41230</v>
      </c>
      <c r="H98">
        <v>33053</v>
      </c>
      <c r="I98">
        <v>24809</v>
      </c>
      <c r="J98">
        <v>16565</v>
      </c>
    </row>
    <row r="100" spans="2:8" ht="12.75">
      <c r="B100">
        <v>363</v>
      </c>
      <c r="C100">
        <v>341</v>
      </c>
      <c r="D100">
        <v>313</v>
      </c>
      <c r="E100">
        <v>285</v>
      </c>
      <c r="F100">
        <v>266</v>
      </c>
      <c r="G100">
        <v>249</v>
      </c>
      <c r="H100">
        <v>222</v>
      </c>
    </row>
    <row r="101" ht="12.75">
      <c r="B101">
        <v>2455</v>
      </c>
    </row>
    <row r="102" spans="2:6" ht="12.75">
      <c r="B102">
        <v>763</v>
      </c>
      <c r="C102">
        <v>715</v>
      </c>
      <c r="D102">
        <v>671</v>
      </c>
      <c r="E102">
        <v>608</v>
      </c>
      <c r="F102">
        <v>570</v>
      </c>
    </row>
    <row r="103" spans="2:6" ht="12.75">
      <c r="B103">
        <v>563</v>
      </c>
      <c r="C103">
        <v>536</v>
      </c>
      <c r="D103">
        <v>496</v>
      </c>
      <c r="E103">
        <v>448</v>
      </c>
      <c r="F103">
        <v>423</v>
      </c>
    </row>
    <row r="104" spans="2:9" ht="12.75">
      <c r="B104">
        <v>51556</v>
      </c>
      <c r="C104">
        <v>46824</v>
      </c>
      <c r="D104">
        <v>42067</v>
      </c>
      <c r="E104">
        <v>37321</v>
      </c>
      <c r="F104">
        <v>32179</v>
      </c>
      <c r="G104">
        <v>27475</v>
      </c>
      <c r="H104">
        <v>22547</v>
      </c>
      <c r="I104">
        <v>17482</v>
      </c>
    </row>
    <row r="105" spans="2:10" ht="12.75">
      <c r="B105">
        <v>4294</v>
      </c>
      <c r="C105">
        <v>3635</v>
      </c>
      <c r="D105">
        <v>2953</v>
      </c>
      <c r="E105">
        <v>2414</v>
      </c>
      <c r="F105">
        <v>2097</v>
      </c>
      <c r="G105">
        <v>1761</v>
      </c>
      <c r="H105">
        <v>1382</v>
      </c>
      <c r="I105">
        <v>1112</v>
      </c>
      <c r="J105">
        <v>831</v>
      </c>
    </row>
    <row r="106" spans="2:10" ht="12.75">
      <c r="B106">
        <v>3779</v>
      </c>
      <c r="C106">
        <v>3525</v>
      </c>
      <c r="D106">
        <v>3282</v>
      </c>
      <c r="E106">
        <v>3026</v>
      </c>
      <c r="F106">
        <v>2672</v>
      </c>
      <c r="G106">
        <v>2272</v>
      </c>
      <c r="H106">
        <v>1880</v>
      </c>
      <c r="I106">
        <v>1516</v>
      </c>
      <c r="J106">
        <v>1070</v>
      </c>
    </row>
    <row r="107" spans="2:11" ht="12.75">
      <c r="B107">
        <v>70</v>
      </c>
      <c r="C107">
        <v>54</v>
      </c>
      <c r="D107">
        <v>44</v>
      </c>
      <c r="E107">
        <v>37</v>
      </c>
      <c r="F107">
        <v>30</v>
      </c>
      <c r="G107">
        <v>30</v>
      </c>
      <c r="H107">
        <v>28</v>
      </c>
      <c r="I107">
        <v>19</v>
      </c>
      <c r="J107">
        <v>14</v>
      </c>
      <c r="K107">
        <v>9</v>
      </c>
    </row>
    <row r="108" spans="2:9" ht="12.75">
      <c r="B108">
        <v>2473</v>
      </c>
      <c r="C108">
        <v>2375</v>
      </c>
      <c r="D108">
        <v>2301</v>
      </c>
      <c r="E108">
        <v>2234</v>
      </c>
      <c r="F108">
        <v>2180</v>
      </c>
      <c r="G108">
        <v>2119</v>
      </c>
      <c r="H108">
        <v>2031</v>
      </c>
      <c r="I108">
        <v>1704</v>
      </c>
    </row>
    <row r="109" spans="2:10" ht="12.75">
      <c r="B109">
        <v>1137</v>
      </c>
      <c r="C109">
        <v>996</v>
      </c>
      <c r="D109">
        <v>877</v>
      </c>
      <c r="E109">
        <v>764</v>
      </c>
      <c r="F109">
        <v>588</v>
      </c>
      <c r="G109">
        <v>484</v>
      </c>
      <c r="H109">
        <v>351</v>
      </c>
      <c r="I109">
        <v>286</v>
      </c>
      <c r="J109">
        <v>184</v>
      </c>
    </row>
    <row r="110" spans="2:10" ht="12.75">
      <c r="B110">
        <v>240</v>
      </c>
      <c r="C110">
        <v>196</v>
      </c>
      <c r="D110">
        <v>160</v>
      </c>
      <c r="E110">
        <v>127</v>
      </c>
      <c r="F110">
        <v>85</v>
      </c>
      <c r="G110">
        <v>62</v>
      </c>
      <c r="H110">
        <v>29</v>
      </c>
      <c r="I110">
        <v>15</v>
      </c>
      <c r="J110">
        <v>11</v>
      </c>
    </row>
    <row r="112" spans="2:3" ht="12.75">
      <c r="B112">
        <v>65476</v>
      </c>
      <c r="C112">
        <v>59465</v>
      </c>
    </row>
    <row r="113" spans="2:5" ht="12.75">
      <c r="B113">
        <v>17269</v>
      </c>
      <c r="C113">
        <v>15734</v>
      </c>
      <c r="D113">
        <v>14177</v>
      </c>
      <c r="E113">
        <v>12598</v>
      </c>
    </row>
    <row r="114" spans="2:9" ht="12.75">
      <c r="B114">
        <v>4929</v>
      </c>
      <c r="C114">
        <v>4537</v>
      </c>
      <c r="D114">
        <v>4206</v>
      </c>
      <c r="E114">
        <v>3819</v>
      </c>
      <c r="F114">
        <v>3493</v>
      </c>
      <c r="G114">
        <v>3075</v>
      </c>
      <c r="H114">
        <v>2547</v>
      </c>
      <c r="I114">
        <v>1935</v>
      </c>
    </row>
    <row r="115" spans="2:10" ht="12.75">
      <c r="B115">
        <v>6488</v>
      </c>
      <c r="C115">
        <v>6015</v>
      </c>
      <c r="D115">
        <v>5617</v>
      </c>
      <c r="E115">
        <v>5145</v>
      </c>
      <c r="F115">
        <v>4706</v>
      </c>
      <c r="G115">
        <v>4109</v>
      </c>
      <c r="H115">
        <v>3399</v>
      </c>
      <c r="I115">
        <v>2598</v>
      </c>
      <c r="J115">
        <v>1769</v>
      </c>
    </row>
    <row r="116" spans="2:8" ht="12.75">
      <c r="B116">
        <v>9238</v>
      </c>
      <c r="C116">
        <v>8638</v>
      </c>
      <c r="D116">
        <v>8129</v>
      </c>
      <c r="E116">
        <v>7483</v>
      </c>
      <c r="F116">
        <v>6867</v>
      </c>
      <c r="G116">
        <v>6015</v>
      </c>
      <c r="H116">
        <v>4981</v>
      </c>
    </row>
    <row r="117" spans="2:9" ht="12.75">
      <c r="B117">
        <v>5347</v>
      </c>
      <c r="C117">
        <v>4936</v>
      </c>
      <c r="D117">
        <v>4581</v>
      </c>
      <c r="E117">
        <v>4175</v>
      </c>
      <c r="F117">
        <v>3831</v>
      </c>
      <c r="G117">
        <v>3375</v>
      </c>
      <c r="H117">
        <v>2790</v>
      </c>
      <c r="I117">
        <v>2128</v>
      </c>
    </row>
    <row r="118" spans="2:7" ht="12.75">
      <c r="B118">
        <v>8753</v>
      </c>
      <c r="C118">
        <v>8175</v>
      </c>
      <c r="D118">
        <v>7685</v>
      </c>
      <c r="E118">
        <v>7074</v>
      </c>
      <c r="F118">
        <v>6488</v>
      </c>
      <c r="G118">
        <v>5698</v>
      </c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B1:L114"/>
  <sheetViews>
    <sheetView zoomScalePageLayoutView="0" workbookViewId="0" topLeftCell="A1">
      <selection activeCell="J1" sqref="J1:J16384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11" ht="12.75">
      <c r="B2">
        <v>1465</v>
      </c>
      <c r="C2">
        <v>1411</v>
      </c>
      <c r="D2">
        <v>1337</v>
      </c>
      <c r="E2">
        <v>1267</v>
      </c>
      <c r="F2">
        <v>1230</v>
      </c>
      <c r="G2">
        <v>1195</v>
      </c>
      <c r="H2">
        <v>1128</v>
      </c>
      <c r="I2">
        <v>1066</v>
      </c>
      <c r="J2">
        <v>941</v>
      </c>
      <c r="K2">
        <v>1398</v>
      </c>
    </row>
    <row r="5" spans="2:11" ht="12.75">
      <c r="B5">
        <v>3308</v>
      </c>
      <c r="C5">
        <v>3100</v>
      </c>
      <c r="D5">
        <v>2914</v>
      </c>
      <c r="E5">
        <v>2710</v>
      </c>
      <c r="F5">
        <v>2554</v>
      </c>
      <c r="G5">
        <v>2308</v>
      </c>
      <c r="H5">
        <v>1984</v>
      </c>
      <c r="I5">
        <v>1645</v>
      </c>
      <c r="J5">
        <v>1225</v>
      </c>
      <c r="K5">
        <v>1111</v>
      </c>
    </row>
    <row r="7" spans="2:9" ht="12.75">
      <c r="B7">
        <v>5995</v>
      </c>
      <c r="C7">
        <v>5466</v>
      </c>
      <c r="D7">
        <v>5049</v>
      </c>
      <c r="E7">
        <v>4583</v>
      </c>
      <c r="F7">
        <v>3663</v>
      </c>
      <c r="G7">
        <v>2916</v>
      </c>
      <c r="H7">
        <v>1912</v>
      </c>
      <c r="I7">
        <v>1339</v>
      </c>
    </row>
    <row r="8" spans="2:10" ht="12.75">
      <c r="B8">
        <v>1121</v>
      </c>
      <c r="C8">
        <v>1023</v>
      </c>
      <c r="D8">
        <v>937</v>
      </c>
      <c r="E8">
        <v>839</v>
      </c>
      <c r="F8">
        <v>786</v>
      </c>
      <c r="G8">
        <v>719</v>
      </c>
      <c r="H8">
        <v>623</v>
      </c>
      <c r="I8">
        <v>515</v>
      </c>
      <c r="J8">
        <v>370</v>
      </c>
    </row>
    <row r="11" spans="2:10" ht="12.75">
      <c r="B11">
        <v>4635</v>
      </c>
      <c r="C11">
        <v>4306</v>
      </c>
      <c r="D11">
        <v>3952</v>
      </c>
      <c r="E11">
        <v>3542</v>
      </c>
      <c r="F11">
        <v>3276</v>
      </c>
      <c r="G11">
        <v>2952</v>
      </c>
      <c r="H11">
        <v>2547</v>
      </c>
      <c r="I11">
        <v>2120</v>
      </c>
      <c r="J11">
        <v>1661</v>
      </c>
    </row>
    <row r="15" spans="2:11" ht="12.75">
      <c r="B15">
        <v>2179</v>
      </c>
      <c r="C15">
        <v>2006</v>
      </c>
      <c r="D15">
        <v>1829</v>
      </c>
      <c r="E15">
        <v>1645</v>
      </c>
      <c r="F15">
        <v>1518</v>
      </c>
      <c r="G15">
        <v>1402</v>
      </c>
      <c r="H15">
        <v>1198</v>
      </c>
      <c r="I15">
        <v>922</v>
      </c>
      <c r="J15">
        <v>668</v>
      </c>
      <c r="K15">
        <v>380</v>
      </c>
    </row>
    <row r="17" spans="2:11" ht="12.75">
      <c r="B17">
        <v>1972</v>
      </c>
      <c r="C17">
        <v>1758</v>
      </c>
      <c r="D17">
        <v>1581</v>
      </c>
      <c r="E17">
        <v>1353</v>
      </c>
      <c r="F17">
        <v>1183</v>
      </c>
      <c r="G17">
        <v>1070</v>
      </c>
      <c r="H17">
        <v>867</v>
      </c>
      <c r="I17">
        <v>562</v>
      </c>
      <c r="J17">
        <v>313</v>
      </c>
      <c r="K17">
        <v>157</v>
      </c>
    </row>
    <row r="21" spans="2:11" ht="12.75">
      <c r="B21">
        <v>28408</v>
      </c>
      <c r="C21">
        <v>25789</v>
      </c>
      <c r="D21">
        <v>23067</v>
      </c>
      <c r="E21">
        <v>20316</v>
      </c>
      <c r="F21">
        <v>17429</v>
      </c>
      <c r="G21">
        <v>14466</v>
      </c>
      <c r="H21">
        <v>11433</v>
      </c>
      <c r="I21">
        <v>8587</v>
      </c>
      <c r="J21">
        <v>5694</v>
      </c>
      <c r="K21">
        <v>4327</v>
      </c>
    </row>
    <row r="23" spans="2:10" ht="12.75">
      <c r="B23">
        <v>1313</v>
      </c>
      <c r="C23">
        <v>1187</v>
      </c>
      <c r="D23">
        <v>1090</v>
      </c>
      <c r="E23">
        <v>964</v>
      </c>
      <c r="F23">
        <v>886</v>
      </c>
      <c r="G23">
        <v>769</v>
      </c>
      <c r="H23">
        <v>656</v>
      </c>
      <c r="I23">
        <v>472</v>
      </c>
      <c r="J23">
        <v>348</v>
      </c>
    </row>
    <row r="24" spans="2:11" ht="12.75">
      <c r="B24">
        <v>7307</v>
      </c>
      <c r="C24">
        <v>6962</v>
      </c>
      <c r="D24">
        <v>6579</v>
      </c>
      <c r="E24">
        <v>6115</v>
      </c>
      <c r="F24">
        <v>5698</v>
      </c>
      <c r="G24">
        <v>5319</v>
      </c>
      <c r="H24">
        <v>4789</v>
      </c>
      <c r="I24">
        <v>3955</v>
      </c>
      <c r="J24">
        <v>3043</v>
      </c>
      <c r="K24">
        <v>1692</v>
      </c>
    </row>
    <row r="27" spans="2:10" ht="12.75">
      <c r="B27">
        <v>2517</v>
      </c>
      <c r="C27">
        <v>2169</v>
      </c>
      <c r="D27">
        <v>1824</v>
      </c>
      <c r="E27">
        <v>1536</v>
      </c>
      <c r="F27">
        <v>1435</v>
      </c>
      <c r="G27">
        <v>1283</v>
      </c>
      <c r="H27">
        <v>1089</v>
      </c>
      <c r="I27">
        <v>856</v>
      </c>
      <c r="J27">
        <v>6566</v>
      </c>
    </row>
    <row r="48" spans="2:10" ht="12.75">
      <c r="B48">
        <v>3926</v>
      </c>
      <c r="C48">
        <v>3676</v>
      </c>
      <c r="D48">
        <v>3445</v>
      </c>
      <c r="E48">
        <v>3147</v>
      </c>
      <c r="F48">
        <v>2892</v>
      </c>
      <c r="G48">
        <v>2610</v>
      </c>
      <c r="H48">
        <v>2324</v>
      </c>
      <c r="I48">
        <v>3515</v>
      </c>
      <c r="J48">
        <v>2711</v>
      </c>
    </row>
    <row r="55" spans="2:11" ht="12.75">
      <c r="B55">
        <v>1218</v>
      </c>
      <c r="C55">
        <v>1054</v>
      </c>
      <c r="D55">
        <v>902</v>
      </c>
      <c r="E55">
        <v>748</v>
      </c>
      <c r="F55">
        <v>587</v>
      </c>
      <c r="G55">
        <v>478</v>
      </c>
      <c r="H55">
        <v>337</v>
      </c>
      <c r="I55">
        <v>235</v>
      </c>
      <c r="J55">
        <v>114</v>
      </c>
      <c r="K55">
        <v>46</v>
      </c>
    </row>
    <row r="61" spans="2:10" ht="12.75">
      <c r="B61">
        <v>519</v>
      </c>
      <c r="C61">
        <v>470</v>
      </c>
      <c r="D61">
        <v>416</v>
      </c>
      <c r="E61">
        <v>362</v>
      </c>
      <c r="F61">
        <v>327</v>
      </c>
      <c r="G61">
        <v>282</v>
      </c>
      <c r="H61">
        <v>203</v>
      </c>
      <c r="I61">
        <v>2822</v>
      </c>
      <c r="J61">
        <v>2031</v>
      </c>
    </row>
    <row r="63" spans="2:11" ht="12.75">
      <c r="B63">
        <v>870</v>
      </c>
      <c r="C63">
        <v>819</v>
      </c>
      <c r="D63">
        <v>761</v>
      </c>
      <c r="E63">
        <v>697</v>
      </c>
      <c r="F63">
        <v>603</v>
      </c>
      <c r="G63">
        <v>538</v>
      </c>
      <c r="H63">
        <v>419</v>
      </c>
      <c r="I63">
        <v>308</v>
      </c>
      <c r="J63">
        <v>207</v>
      </c>
      <c r="K63">
        <v>100</v>
      </c>
    </row>
    <row r="64" spans="2:7" ht="12.75">
      <c r="B64">
        <v>1112</v>
      </c>
      <c r="C64">
        <v>1036</v>
      </c>
      <c r="D64">
        <v>950</v>
      </c>
      <c r="E64">
        <v>865</v>
      </c>
      <c r="F64">
        <v>794</v>
      </c>
      <c r="G64">
        <v>735</v>
      </c>
    </row>
    <row r="65" spans="2:11" ht="12.75">
      <c r="B65">
        <v>1531</v>
      </c>
      <c r="C65">
        <v>1471</v>
      </c>
      <c r="D65">
        <v>1389</v>
      </c>
      <c r="E65">
        <v>1287</v>
      </c>
      <c r="F65">
        <v>1191</v>
      </c>
      <c r="G65">
        <v>1135</v>
      </c>
      <c r="H65">
        <v>1068</v>
      </c>
      <c r="I65">
        <v>971</v>
      </c>
      <c r="J65">
        <v>827</v>
      </c>
      <c r="K65">
        <v>461</v>
      </c>
    </row>
    <row r="66" spans="2:10" ht="12.75">
      <c r="B66">
        <v>17586</v>
      </c>
      <c r="C66">
        <v>16362</v>
      </c>
      <c r="D66">
        <v>15133</v>
      </c>
      <c r="E66">
        <v>13804</v>
      </c>
      <c r="F66">
        <v>12570</v>
      </c>
      <c r="G66">
        <v>10902</v>
      </c>
      <c r="H66">
        <v>9276</v>
      </c>
      <c r="I66">
        <v>7300</v>
      </c>
      <c r="J66">
        <v>5450</v>
      </c>
    </row>
    <row r="67" spans="2:10" ht="12.75">
      <c r="B67">
        <v>763</v>
      </c>
      <c r="C67">
        <v>705</v>
      </c>
      <c r="D67">
        <v>645</v>
      </c>
      <c r="E67">
        <v>594</v>
      </c>
      <c r="F67">
        <v>531</v>
      </c>
      <c r="G67">
        <v>450</v>
      </c>
      <c r="H67">
        <v>379</v>
      </c>
      <c r="I67">
        <v>309</v>
      </c>
      <c r="J67">
        <v>213</v>
      </c>
    </row>
    <row r="73" spans="2:8" ht="12.75">
      <c r="B73">
        <v>1960</v>
      </c>
      <c r="C73">
        <v>1766</v>
      </c>
      <c r="D73">
        <v>1592</v>
      </c>
      <c r="E73">
        <v>1362</v>
      </c>
      <c r="F73">
        <v>1219</v>
      </c>
      <c r="G73">
        <v>1065</v>
      </c>
      <c r="H73">
        <v>889</v>
      </c>
    </row>
    <row r="74" spans="2:10" ht="12.75">
      <c r="B74">
        <v>35432</v>
      </c>
      <c r="C74">
        <v>32406</v>
      </c>
      <c r="D74">
        <v>29273</v>
      </c>
      <c r="E74">
        <v>26142</v>
      </c>
      <c r="F74">
        <v>22828</v>
      </c>
      <c r="G74">
        <v>18945</v>
      </c>
      <c r="H74">
        <v>15390</v>
      </c>
      <c r="I74">
        <v>11608</v>
      </c>
      <c r="J74">
        <v>8061</v>
      </c>
    </row>
    <row r="75" spans="2:8" ht="12.75">
      <c r="B75">
        <v>8617</v>
      </c>
      <c r="C75">
        <v>7797</v>
      </c>
      <c r="D75">
        <v>6934</v>
      </c>
      <c r="E75">
        <v>6108</v>
      </c>
      <c r="F75">
        <v>5324</v>
      </c>
      <c r="G75">
        <v>4637</v>
      </c>
      <c r="H75">
        <v>3834</v>
      </c>
    </row>
    <row r="78" spans="2:11" ht="12.75">
      <c r="B78">
        <v>709</v>
      </c>
      <c r="C78">
        <v>686</v>
      </c>
      <c r="D78">
        <v>656</v>
      </c>
      <c r="E78">
        <v>611</v>
      </c>
      <c r="F78">
        <v>594</v>
      </c>
      <c r="G78">
        <v>564</v>
      </c>
      <c r="H78">
        <v>520</v>
      </c>
      <c r="I78">
        <v>398</v>
      </c>
      <c r="J78">
        <v>271</v>
      </c>
      <c r="K78">
        <v>107</v>
      </c>
    </row>
    <row r="79" spans="2:11" ht="12.75">
      <c r="B79">
        <v>42588</v>
      </c>
      <c r="C79">
        <v>39451</v>
      </c>
      <c r="D79">
        <v>36203</v>
      </c>
      <c r="E79">
        <v>32842</v>
      </c>
      <c r="F79">
        <v>29019</v>
      </c>
      <c r="G79">
        <v>24715</v>
      </c>
      <c r="H79">
        <v>20191</v>
      </c>
      <c r="I79">
        <v>15461</v>
      </c>
      <c r="J79">
        <v>10184</v>
      </c>
      <c r="K79">
        <v>5048</v>
      </c>
    </row>
    <row r="82" spans="2:11" ht="12.75">
      <c r="B82">
        <v>6276</v>
      </c>
      <c r="C82">
        <v>5692</v>
      </c>
      <c r="D82">
        <v>5173</v>
      </c>
      <c r="E82">
        <v>4654</v>
      </c>
      <c r="F82">
        <v>3900</v>
      </c>
      <c r="G82">
        <v>3090</v>
      </c>
      <c r="H82">
        <v>2160</v>
      </c>
      <c r="I82">
        <v>1576</v>
      </c>
      <c r="J82">
        <v>6156</v>
      </c>
      <c r="K82">
        <v>2737</v>
      </c>
    </row>
    <row r="84" spans="2:10" ht="12.75">
      <c r="B84">
        <v>4176</v>
      </c>
      <c r="C84">
        <v>3908</v>
      </c>
      <c r="D84">
        <v>3637</v>
      </c>
      <c r="E84">
        <v>3365</v>
      </c>
      <c r="F84">
        <v>3090</v>
      </c>
      <c r="G84">
        <v>2831</v>
      </c>
      <c r="H84">
        <v>2255</v>
      </c>
      <c r="I84">
        <v>1854</v>
      </c>
      <c r="J84">
        <v>1301</v>
      </c>
    </row>
    <row r="85" spans="2:11" ht="12.75">
      <c r="B85">
        <v>4</v>
      </c>
      <c r="C85">
        <v>4</v>
      </c>
      <c r="D85">
        <v>3</v>
      </c>
      <c r="E85">
        <v>3</v>
      </c>
      <c r="F85">
        <v>3</v>
      </c>
      <c r="G85">
        <v>3</v>
      </c>
      <c r="H85">
        <v>3</v>
      </c>
      <c r="I85">
        <v>3</v>
      </c>
      <c r="J85">
        <v>3</v>
      </c>
      <c r="K85">
        <v>3</v>
      </c>
    </row>
    <row r="86" spans="2:10" ht="12.75"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</row>
    <row r="87" spans="2:8" ht="12.75">
      <c r="B87">
        <v>43160</v>
      </c>
      <c r="C87">
        <v>39113</v>
      </c>
      <c r="D87">
        <v>35057</v>
      </c>
      <c r="E87">
        <v>31000</v>
      </c>
      <c r="F87">
        <v>26924</v>
      </c>
      <c r="G87">
        <v>22510</v>
      </c>
      <c r="H87">
        <v>18147</v>
      </c>
    </row>
    <row r="88" spans="2:11" ht="12.75">
      <c r="B88">
        <v>21384</v>
      </c>
      <c r="C88">
        <v>19267</v>
      </c>
      <c r="D88">
        <v>17197</v>
      </c>
      <c r="E88">
        <v>15261</v>
      </c>
      <c r="F88">
        <v>13095</v>
      </c>
      <c r="G88">
        <v>10607</v>
      </c>
      <c r="H88">
        <v>8251</v>
      </c>
      <c r="I88">
        <v>6027</v>
      </c>
      <c r="J88">
        <v>3949</v>
      </c>
      <c r="K88">
        <v>1970</v>
      </c>
    </row>
    <row r="89" spans="2:8" ht="12.75">
      <c r="B89">
        <v>687</v>
      </c>
      <c r="C89">
        <v>602</v>
      </c>
      <c r="D89">
        <v>529</v>
      </c>
      <c r="E89">
        <v>463</v>
      </c>
      <c r="F89">
        <v>403</v>
      </c>
      <c r="G89">
        <v>312</v>
      </c>
      <c r="H89">
        <v>205</v>
      </c>
    </row>
    <row r="90" spans="2:11" ht="12.75">
      <c r="B90">
        <v>78047</v>
      </c>
      <c r="C90">
        <v>70232</v>
      </c>
      <c r="D90">
        <v>62387</v>
      </c>
      <c r="E90">
        <v>54534</v>
      </c>
      <c r="F90">
        <v>46792</v>
      </c>
      <c r="G90">
        <v>38982</v>
      </c>
      <c r="H90">
        <v>31232</v>
      </c>
      <c r="I90">
        <v>23481</v>
      </c>
      <c r="J90">
        <v>15723</v>
      </c>
      <c r="K90">
        <v>8010</v>
      </c>
    </row>
    <row r="91" spans="2:7" ht="12.75">
      <c r="B91">
        <v>515</v>
      </c>
      <c r="C91">
        <v>436</v>
      </c>
      <c r="D91">
        <v>677</v>
      </c>
      <c r="E91">
        <v>561</v>
      </c>
      <c r="F91">
        <v>424</v>
      </c>
      <c r="G91">
        <v>330</v>
      </c>
    </row>
    <row r="94" spans="2:7" ht="12.75">
      <c r="B94">
        <v>27544</v>
      </c>
      <c r="C94">
        <v>25558</v>
      </c>
      <c r="D94">
        <v>23575</v>
      </c>
      <c r="E94">
        <v>21478</v>
      </c>
      <c r="F94">
        <v>19167</v>
      </c>
      <c r="G94">
        <v>16600</v>
      </c>
    </row>
    <row r="95" spans="2:10" ht="12.75">
      <c r="B95">
        <v>28</v>
      </c>
      <c r="C95">
        <v>28</v>
      </c>
      <c r="D95">
        <v>28</v>
      </c>
      <c r="E95">
        <v>27</v>
      </c>
      <c r="F95">
        <v>26</v>
      </c>
      <c r="G95">
        <v>22</v>
      </c>
      <c r="H95">
        <v>12</v>
      </c>
      <c r="I95">
        <v>6</v>
      </c>
      <c r="J95">
        <v>3</v>
      </c>
    </row>
    <row r="97" spans="2:10" ht="12.75">
      <c r="B97">
        <v>36557</v>
      </c>
      <c r="C97">
        <v>33096</v>
      </c>
      <c r="D97">
        <v>29546</v>
      </c>
      <c r="E97">
        <v>57628</v>
      </c>
      <c r="F97">
        <v>49457</v>
      </c>
      <c r="G97">
        <v>41230</v>
      </c>
      <c r="H97">
        <v>33053</v>
      </c>
      <c r="I97">
        <v>24809</v>
      </c>
      <c r="J97">
        <v>16565</v>
      </c>
    </row>
    <row r="100" spans="2:8" ht="12.75">
      <c r="B100">
        <v>363</v>
      </c>
      <c r="C100">
        <v>341</v>
      </c>
      <c r="D100">
        <v>313</v>
      </c>
      <c r="E100">
        <v>285</v>
      </c>
      <c r="F100">
        <v>266</v>
      </c>
      <c r="G100">
        <v>249</v>
      </c>
      <c r="H100">
        <v>222</v>
      </c>
    </row>
    <row r="104" spans="2:10" ht="12.75">
      <c r="B104">
        <v>4294</v>
      </c>
      <c r="C104">
        <v>3635</v>
      </c>
      <c r="D104">
        <v>2953</v>
      </c>
      <c r="E104">
        <v>2414</v>
      </c>
      <c r="F104">
        <v>2097</v>
      </c>
      <c r="G104">
        <v>1761</v>
      </c>
      <c r="H104">
        <v>1382</v>
      </c>
      <c r="I104">
        <v>1112</v>
      </c>
      <c r="J104">
        <v>831</v>
      </c>
    </row>
    <row r="106" spans="2:10" ht="12.75">
      <c r="B106">
        <v>3779</v>
      </c>
      <c r="C106">
        <v>3525</v>
      </c>
      <c r="D106">
        <v>3282</v>
      </c>
      <c r="E106">
        <v>3026</v>
      </c>
      <c r="F106">
        <v>2672</v>
      </c>
      <c r="G106">
        <v>2272</v>
      </c>
      <c r="H106">
        <v>1880</v>
      </c>
      <c r="I106">
        <v>1516</v>
      </c>
      <c r="J106">
        <v>1070</v>
      </c>
    </row>
    <row r="107" spans="2:11" ht="12.75">
      <c r="B107">
        <v>70</v>
      </c>
      <c r="C107">
        <v>54</v>
      </c>
      <c r="D107">
        <v>44</v>
      </c>
      <c r="E107">
        <v>37</v>
      </c>
      <c r="F107">
        <v>30</v>
      </c>
      <c r="G107">
        <v>30</v>
      </c>
      <c r="H107">
        <v>28</v>
      </c>
      <c r="I107">
        <v>19</v>
      </c>
      <c r="J107">
        <v>14</v>
      </c>
      <c r="K107">
        <v>9</v>
      </c>
    </row>
    <row r="109" spans="2:10" ht="12.75">
      <c r="B109">
        <v>240</v>
      </c>
      <c r="C109">
        <v>196</v>
      </c>
      <c r="D109">
        <v>160</v>
      </c>
      <c r="E109">
        <v>127</v>
      </c>
      <c r="F109">
        <v>85</v>
      </c>
      <c r="G109">
        <v>62</v>
      </c>
      <c r="H109">
        <v>29</v>
      </c>
      <c r="I109">
        <v>15</v>
      </c>
      <c r="J109">
        <v>11</v>
      </c>
    </row>
    <row r="114" spans="2:10" ht="12.75">
      <c r="B114">
        <v>4929</v>
      </c>
      <c r="C114">
        <v>4537</v>
      </c>
      <c r="D114">
        <v>4206</v>
      </c>
      <c r="E114">
        <v>3819</v>
      </c>
      <c r="F114">
        <v>3493</v>
      </c>
      <c r="G114">
        <v>3075</v>
      </c>
      <c r="H114">
        <v>2547</v>
      </c>
      <c r="I114">
        <v>1935</v>
      </c>
      <c r="J114">
        <v>1769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J38" sqref="J38"/>
    </sheetView>
  </sheetViews>
  <sheetFormatPr defaultColWidth="9.140625" defaultRowHeight="12.75"/>
  <sheetData>
    <row r="21" spans="3:13" ht="12.75">
      <c r="C21" s="7">
        <f>BottomPR_Dyn_Binary_BR!$B$1</f>
        <v>0</v>
      </c>
      <c r="D21" s="7">
        <f>BottomPR_Dyn_Binary_BR!$C$1</f>
        <v>0.1</v>
      </c>
      <c r="E21" s="7">
        <f>BottomPR_Dyn_Binary_BR!$D$1</f>
        <v>0.2</v>
      </c>
      <c r="F21" s="7">
        <f>BottomPR_Dyn_Binary_BR!$E$1</f>
        <v>0.3</v>
      </c>
      <c r="G21" s="7">
        <f>BottomPR_Dyn_Binary_BR!$F$1</f>
        <v>0.4</v>
      </c>
      <c r="H21" s="7">
        <f>BottomPR_Dyn_Binary_BR!$G$1</f>
        <v>0.5</v>
      </c>
      <c r="I21" s="7">
        <f>BottomPR_Dyn_Binary_BR!$H$1</f>
        <v>0.6</v>
      </c>
      <c r="J21" s="7">
        <f>BottomPR_Dyn_Binary_BR!$I$1</f>
        <v>0.7</v>
      </c>
      <c r="K21" s="7">
        <f>BottomPR_Dyn_Binary_BR!$J$1</f>
        <v>0.8</v>
      </c>
      <c r="L21" s="7">
        <f>BottomPR_Dyn_Binary_BR!$K$1</f>
        <v>0.9</v>
      </c>
      <c r="M21" s="7">
        <f>BottomPR_Dyn_Binary_BR!$L$1</f>
        <v>1</v>
      </c>
    </row>
    <row r="22" spans="1:13" ht="12.75">
      <c r="A22" s="5"/>
      <c r="B22" s="3" t="s">
        <v>1</v>
      </c>
      <c r="C22">
        <f>COUNT(BottomPR_Dyn_Binary_BR!$B$2:$B$114)</f>
        <v>39</v>
      </c>
      <c r="D22">
        <f>COUNT(BottomPR_Dyn_Binary_BR!$C$2:$C$114)</f>
        <v>33</v>
      </c>
      <c r="E22">
        <f>COUNT(BottomPR_Dyn_Binary_BR!$D$2:$D$114)</f>
        <v>29</v>
      </c>
      <c r="F22">
        <f>COUNT(BottomPR_Dyn_Binary_BR!$E$2:$E$114)</f>
        <v>27</v>
      </c>
      <c r="G22">
        <f>COUNT(BottomPR_Dyn_Binary_BR!$F$2:$F$114)</f>
        <v>22</v>
      </c>
      <c r="H22">
        <f>COUNT(BottomPR_Dyn_Binary_BR!$G$2:$G$114)</f>
        <v>18</v>
      </c>
      <c r="I22">
        <f>COUNT(BottomPR_Dyn_Binary_BR!$H$2:$H$114)</f>
        <v>13</v>
      </c>
      <c r="J22">
        <f>COUNT(BottomPR_Dyn_Binary_BR!$I$2:$I$114)</f>
        <v>11</v>
      </c>
      <c r="K22">
        <f>COUNT(BottomPR_Dyn_Binary_BR!$J$2:$J$114)</f>
        <v>7</v>
      </c>
      <c r="L22">
        <f>COUNT(BottomPR_Dyn_Binary_BR!$K$2:$K$114)</f>
        <v>3</v>
      </c>
      <c r="M22">
        <f>COUNT(BottomPR_Dyn_Binary_BR!$L$2:$L$114)</f>
        <v>0</v>
      </c>
    </row>
    <row r="23" spans="1:13" ht="12.75">
      <c r="A23" s="5">
        <f>MIN(C23:M23)</f>
        <v>0</v>
      </c>
      <c r="B23" s="3" t="s">
        <v>2</v>
      </c>
      <c r="C23">
        <f>MIN(BottomPR_Dyn_Binary_BR!$B$2:$B$114)</f>
        <v>1</v>
      </c>
      <c r="D23">
        <f>MIN(BottomPR_Dyn_Binary_BR!$C$2:$C$114)</f>
        <v>2</v>
      </c>
      <c r="E23">
        <f>MIN(BottomPR_Dyn_Binary_BR!$D$2:$D$114)</f>
        <v>2</v>
      </c>
      <c r="F23">
        <f>MIN(BottomPR_Dyn_Binary_BR!$E$2:$E$114)</f>
        <v>2</v>
      </c>
      <c r="G23">
        <f>MIN(BottomPR_Dyn_Binary_BR!$F$2:$F$114)</f>
        <v>2</v>
      </c>
      <c r="H23">
        <f>MIN(BottomPR_Dyn_Binary_BR!$G$2:$G$114)</f>
        <v>4</v>
      </c>
      <c r="I23">
        <f>MIN(BottomPR_Dyn_Binary_BR!$H$2:$H$114)</f>
        <v>2</v>
      </c>
      <c r="J23">
        <f>MIN(BottomPR_Dyn_Binary_BR!$I$2:$I$114)</f>
        <v>2</v>
      </c>
      <c r="K23">
        <f>MIN(BottomPR_Dyn_Binary_BR!$J$2:$J$114)</f>
        <v>1</v>
      </c>
      <c r="L23">
        <f>MIN(BottomPR_Dyn_Binary_BR!$K$2:$K$114)</f>
        <v>13</v>
      </c>
      <c r="M23">
        <f>MIN(BottomPR_Dyn_Binary_BR!$L$2:$L$114)</f>
        <v>0</v>
      </c>
    </row>
    <row r="24" spans="1:13" ht="12.75">
      <c r="A24" s="5"/>
      <c r="B24" s="6">
        <v>25</v>
      </c>
      <c r="C24">
        <f>PERCENTILE(BottomPR_Dyn_Binary_BR!$B$2:$B$114,$B24/100)</f>
        <v>63.5</v>
      </c>
      <c r="D24">
        <f>PERCENTILE(BottomPR_Dyn_Binary_BR!$C$2:$C$114,$B24/100)</f>
        <v>63</v>
      </c>
      <c r="E24">
        <f>PERCENTILE(BottomPR_Dyn_Binary_BR!$D$2:$D$114,$B24/100)</f>
        <v>74</v>
      </c>
      <c r="F24">
        <f>PERCENTILE(BottomPR_Dyn_Binary_BR!$E$2:$E$114,$B24/100)</f>
        <v>50.5</v>
      </c>
      <c r="G24">
        <f>PERCENTILE(BottomPR_Dyn_Binary_BR!$F$2:$F$114,$B24/100)</f>
        <v>36.5</v>
      </c>
      <c r="H24">
        <f>PERCENTILE(BottomPR_Dyn_Binary_BR!$G$2:$G$114,$B24/100)</f>
        <v>34.25</v>
      </c>
      <c r="I24">
        <f>PERCENTILE(BottomPR_Dyn_Binary_BR!$H$2:$H$114,$B24/100)</f>
        <v>12</v>
      </c>
      <c r="J24">
        <f>PERCENTILE(BottomPR_Dyn_Binary_BR!$I$2:$I$114,$B24/100)</f>
        <v>9.5</v>
      </c>
      <c r="K24">
        <f>PERCENTILE(BottomPR_Dyn_Binary_BR!$J$2:$J$114,$B24/100)</f>
        <v>7</v>
      </c>
      <c r="L24">
        <f>PERCENTILE(BottomPR_Dyn_Binary_BR!$K$2:$K$114,$B24/100)</f>
        <v>21</v>
      </c>
      <c r="M24" t="e">
        <f>PERCENTILE(BottomPR_Dyn_Binary_BR!$L$2:$L$114,$B24/100)</f>
        <v>#NUM!</v>
      </c>
    </row>
    <row r="25" spans="1:13" ht="12.75">
      <c r="A25" s="5">
        <f>A27-A23</f>
        <v>4748</v>
      </c>
      <c r="B25" s="3" t="s">
        <v>3</v>
      </c>
      <c r="C25">
        <f>MEDIAN(BottomPR_Dyn_Binary_BR!$B$2:$B$114)</f>
        <v>191</v>
      </c>
      <c r="D25">
        <f>MEDIAN(BottomPR_Dyn_Binary_BR!$C$2:$C$114)</f>
        <v>162</v>
      </c>
      <c r="E25">
        <f>MEDIAN(BottomPR_Dyn_Binary_BR!$D$2:$D$114)</f>
        <v>148</v>
      </c>
      <c r="F25">
        <f>MEDIAN(BottomPR_Dyn_Binary_BR!$E$2:$E$114)</f>
        <v>128</v>
      </c>
      <c r="G25">
        <f>MEDIAN(BottomPR_Dyn_Binary_BR!$F$2:$F$114)</f>
        <v>113.5</v>
      </c>
      <c r="H25">
        <f>MEDIAN(BottomPR_Dyn_Binary_BR!$G$2:$G$114)</f>
        <v>139.5</v>
      </c>
      <c r="I25">
        <f>MEDIAN(BottomPR_Dyn_Binary_BR!$H$2:$H$114)</f>
        <v>66</v>
      </c>
      <c r="J25">
        <f>MEDIAN(BottomPR_Dyn_Binary_BR!$I$2:$I$114)</f>
        <v>51</v>
      </c>
      <c r="K25">
        <f>MEDIAN(BottomPR_Dyn_Binary_BR!$J$2:$J$114)</f>
        <v>23</v>
      </c>
      <c r="L25">
        <f>MEDIAN(BottomPR_Dyn_Binary_BR!$K$2:$K$114)</f>
        <v>29</v>
      </c>
      <c r="M25" t="e">
        <f>MEDIAN(BottomPR_Dyn_Binary_BR!$L$2:$L$114)</f>
        <v>#NUM!</v>
      </c>
    </row>
    <row r="26" spans="1:13" ht="12.75">
      <c r="A26" s="5"/>
      <c r="B26" s="6">
        <v>75</v>
      </c>
      <c r="C26">
        <f>PERCENTILE(BottomPR_Dyn_Binary_BR!$B$2:$B$114,$B26/100)</f>
        <v>356</v>
      </c>
      <c r="D26">
        <f>PERCENTILE(BottomPR_Dyn_Binary_BR!$C$2:$C$114,$B26/100)</f>
        <v>302</v>
      </c>
      <c r="E26">
        <f>PERCENTILE(BottomPR_Dyn_Binary_BR!$D$2:$D$114,$B26/100)</f>
        <v>300</v>
      </c>
      <c r="F26">
        <f>PERCENTILE(BottomPR_Dyn_Binary_BR!$E$2:$E$114,$B26/100)</f>
        <v>500</v>
      </c>
      <c r="G26">
        <f>PERCENTILE(BottomPR_Dyn_Binary_BR!$F$2:$F$114,$B26/100)</f>
        <v>484.75</v>
      </c>
      <c r="H26">
        <f>PERCENTILE(BottomPR_Dyn_Binary_BR!$G$2:$G$114,$B26/100)</f>
        <v>481</v>
      </c>
      <c r="I26">
        <f>PERCENTILE(BottomPR_Dyn_Binary_BR!$H$2:$H$114,$B26/100)</f>
        <v>410</v>
      </c>
      <c r="J26">
        <f>PERCENTILE(BottomPR_Dyn_Binary_BR!$I$2:$I$114,$B26/100)</f>
        <v>227</v>
      </c>
      <c r="K26">
        <f>PERCENTILE(BottomPR_Dyn_Binary_BR!$J$2:$J$114,$B26/100)</f>
        <v>81</v>
      </c>
      <c r="L26">
        <f>PERCENTILE(BottomPR_Dyn_Binary_BR!$K$2:$K$114,$B26/100)</f>
        <v>235.5</v>
      </c>
      <c r="M26" t="e">
        <f>PERCENTILE(BottomPR_Dyn_Binary_BR!$L$2:$L$114,$B26/100)</f>
        <v>#NUM!</v>
      </c>
    </row>
    <row r="27" spans="1:13" ht="12.75">
      <c r="A27" s="5">
        <f>MAX(C27:M27)</f>
        <v>4748</v>
      </c>
      <c r="B27" s="3" t="s">
        <v>4</v>
      </c>
      <c r="C27">
        <f>MAX(BottomPR_Dyn_Binary_BR!$B$2:$B$114)</f>
        <v>4748</v>
      </c>
      <c r="D27">
        <f>MAX(BottomPR_Dyn_Binary_BR!$C$2:$C$114)</f>
        <v>4272</v>
      </c>
      <c r="E27">
        <f>MAX(BottomPR_Dyn_Binary_BR!$D$2:$D$114)</f>
        <v>3792</v>
      </c>
      <c r="F27">
        <f>MAX(BottomPR_Dyn_Binary_BR!$E$2:$E$114)</f>
        <v>3311</v>
      </c>
      <c r="G27">
        <f>MAX(BottomPR_Dyn_Binary_BR!$F$2:$F$114)</f>
        <v>2709</v>
      </c>
      <c r="H27">
        <f>MAX(BottomPR_Dyn_Binary_BR!$G$2:$G$114)</f>
        <v>2231</v>
      </c>
      <c r="I27">
        <f>MAX(BottomPR_Dyn_Binary_BR!$H$2:$H$114)</f>
        <v>1749</v>
      </c>
      <c r="J27">
        <f>MAX(BottomPR_Dyn_Binary_BR!$I$2:$I$114)</f>
        <v>1295</v>
      </c>
      <c r="K27">
        <f>MAX(BottomPR_Dyn_Binary_BR!$J$2:$J$114)</f>
        <v>206</v>
      </c>
      <c r="L27">
        <f>MAX(BottomPR_Dyn_Binary_BR!$K$2:$K$114)</f>
        <v>442</v>
      </c>
      <c r="M27">
        <f>MAX(BottomPR_Dyn_Binary_BR!$L$2:$L$114)</f>
        <v>0</v>
      </c>
    </row>
    <row r="28" spans="1:13" ht="12.75">
      <c r="A28" s="5"/>
      <c r="B28" s="3" t="s">
        <v>5</v>
      </c>
      <c r="C28">
        <f>AVERAGE(BottomPR_Dyn_Binary_BR!$B$2:$B$114)</f>
        <v>580.1282051282051</v>
      </c>
      <c r="D28">
        <f>AVERAGE(BottomPR_Dyn_Binary_BR!$C$2:$C$114)</f>
        <v>504.06060606060606</v>
      </c>
      <c r="E28">
        <f>AVERAGE(BottomPR_Dyn_Binary_BR!$D$2:$D$114)</f>
        <v>604.3448275862069</v>
      </c>
      <c r="F28">
        <f>AVERAGE(BottomPR_Dyn_Binary_BR!$E$2:$E$114)</f>
        <v>563</v>
      </c>
      <c r="G28">
        <f>AVERAGE(BottomPR_Dyn_Binary_BR!$F$2:$F$114)</f>
        <v>441.8181818181818</v>
      </c>
      <c r="H28">
        <f>AVERAGE(BottomPR_Dyn_Binary_BR!$G$2:$G$114)</f>
        <v>431.3888888888889</v>
      </c>
      <c r="I28">
        <f>AVERAGE(BottomPR_Dyn_Binary_BR!$H$2:$H$114)</f>
        <v>293.6923076923077</v>
      </c>
      <c r="J28">
        <f>AVERAGE(BottomPR_Dyn_Binary_BR!$I$2:$I$114)</f>
        <v>230.27272727272728</v>
      </c>
      <c r="K28">
        <f>AVERAGE(BottomPR_Dyn_Binary_BR!$J$2:$J$114)</f>
        <v>58</v>
      </c>
      <c r="L28">
        <f>AVERAGE(BottomPR_Dyn_Binary_BR!$K$2:$K$114)</f>
        <v>161.33333333333334</v>
      </c>
      <c r="M28" t="e">
        <f>AVERAGE(BottomPR_Dyn_Binary_BR!$L$2:$L$114)</f>
        <v>#DIV/0!</v>
      </c>
    </row>
    <row r="29" spans="1:13" ht="12.75">
      <c r="A29" s="5"/>
      <c r="B29" s="3" t="s">
        <v>6</v>
      </c>
      <c r="C29">
        <f>STDEV(BottomPR_Dyn_Binary_BR!$B$2:$B$114)</f>
        <v>1138.470284370243</v>
      </c>
      <c r="D29">
        <f>STDEV(BottomPR_Dyn_Binary_BR!$C$2:$C$114)</f>
        <v>1019.7892226887482</v>
      </c>
      <c r="E29">
        <f>STDEV(BottomPR_Dyn_Binary_BR!$D$2:$D$114)</f>
        <v>1107.7867018732852</v>
      </c>
      <c r="F29">
        <f>STDEV(BottomPR_Dyn_Binary_BR!$E$2:$E$114)</f>
        <v>997.7591045784702</v>
      </c>
      <c r="G29">
        <f>STDEV(BottomPR_Dyn_Binary_BR!$F$2:$F$114)</f>
        <v>774.0325227794672</v>
      </c>
      <c r="H29">
        <f>STDEV(BottomPR_Dyn_Binary_BR!$G$2:$G$114)</f>
        <v>691.6929902857607</v>
      </c>
      <c r="I29">
        <f>STDEV(BottomPR_Dyn_Binary_BR!$H$2:$H$114)</f>
        <v>490.09461409939075</v>
      </c>
      <c r="J29">
        <f>STDEV(BottomPR_Dyn_Binary_BR!$I$2:$I$114)</f>
        <v>392.21781981676736</v>
      </c>
      <c r="K29">
        <f>STDEV(BottomPR_Dyn_Binary_BR!$J$2:$J$114)</f>
        <v>74.19119444606167</v>
      </c>
      <c r="L29">
        <f>STDEV(BottomPR_Dyn_Binary_BR!$K$2:$K$114)</f>
        <v>243.19608001226774</v>
      </c>
      <c r="M29" t="e">
        <f>STDEV(BottomPR_Dyn_Binary_BR!$L$2:$L$114)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2</v>
      </c>
      <c r="E31" s="5">
        <f t="shared" si="0"/>
        <v>2</v>
      </c>
      <c r="F31" s="5">
        <f t="shared" si="0"/>
        <v>2</v>
      </c>
      <c r="G31" s="5">
        <f t="shared" si="0"/>
        <v>2</v>
      </c>
      <c r="H31" s="5">
        <f t="shared" si="0"/>
        <v>4</v>
      </c>
      <c r="I31" s="5">
        <f t="shared" si="0"/>
        <v>2</v>
      </c>
      <c r="J31" s="5">
        <f t="shared" si="0"/>
        <v>2</v>
      </c>
      <c r="K31" s="5">
        <f t="shared" si="0"/>
        <v>1</v>
      </c>
      <c r="L31" s="5">
        <f t="shared" si="0"/>
        <v>13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62.5</v>
      </c>
      <c r="D32" s="5">
        <f t="shared" si="1"/>
        <v>61</v>
      </c>
      <c r="E32" s="5">
        <f t="shared" si="1"/>
        <v>72</v>
      </c>
      <c r="F32" s="5">
        <f t="shared" si="1"/>
        <v>48.5</v>
      </c>
      <c r="G32" s="5">
        <f t="shared" si="1"/>
        <v>34.5</v>
      </c>
      <c r="H32" s="5">
        <f t="shared" si="1"/>
        <v>30.25</v>
      </c>
      <c r="I32" s="5">
        <f t="shared" si="1"/>
        <v>10</v>
      </c>
      <c r="J32" s="5">
        <f t="shared" si="1"/>
        <v>7.5</v>
      </c>
      <c r="K32" s="5">
        <f t="shared" si="1"/>
        <v>6</v>
      </c>
      <c r="L32" s="5">
        <f t="shared" si="1"/>
        <v>8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127.5</v>
      </c>
      <c r="D33" s="5">
        <f t="shared" si="2"/>
        <v>99</v>
      </c>
      <c r="E33" s="5">
        <f t="shared" si="2"/>
        <v>74</v>
      </c>
      <c r="F33" s="5">
        <f t="shared" si="2"/>
        <v>77.5</v>
      </c>
      <c r="G33" s="5">
        <f t="shared" si="2"/>
        <v>77</v>
      </c>
      <c r="H33" s="5">
        <f t="shared" si="2"/>
        <v>105.25</v>
      </c>
      <c r="I33" s="5">
        <f t="shared" si="2"/>
        <v>54</v>
      </c>
      <c r="J33" s="5">
        <f t="shared" si="2"/>
        <v>41.5</v>
      </c>
      <c r="K33" s="5">
        <f t="shared" si="2"/>
        <v>16</v>
      </c>
      <c r="L33" s="5">
        <f t="shared" si="2"/>
        <v>8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165</v>
      </c>
      <c r="D35" s="5">
        <f t="shared" si="4"/>
        <v>140</v>
      </c>
      <c r="E35" s="5">
        <f t="shared" si="4"/>
        <v>152</v>
      </c>
      <c r="F35" s="5">
        <f t="shared" si="4"/>
        <v>372</v>
      </c>
      <c r="G35" s="5">
        <f t="shared" si="4"/>
        <v>371.25</v>
      </c>
      <c r="H35" s="5">
        <f t="shared" si="4"/>
        <v>341.5</v>
      </c>
      <c r="I35" s="5">
        <f t="shared" si="4"/>
        <v>344</v>
      </c>
      <c r="J35" s="5">
        <f t="shared" si="4"/>
        <v>176</v>
      </c>
      <c r="K35" s="5">
        <f t="shared" si="4"/>
        <v>58</v>
      </c>
      <c r="L35" s="5">
        <f t="shared" si="4"/>
        <v>206.5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4392</v>
      </c>
      <c r="D36" s="5">
        <f t="shared" si="5"/>
        <v>3970</v>
      </c>
      <c r="E36" s="5">
        <f t="shared" si="5"/>
        <v>3492</v>
      </c>
      <c r="F36" s="5">
        <f t="shared" si="5"/>
        <v>2811</v>
      </c>
      <c r="G36" s="5">
        <f t="shared" si="5"/>
        <v>2224.25</v>
      </c>
      <c r="H36" s="5">
        <f t="shared" si="5"/>
        <v>1750</v>
      </c>
      <c r="I36" s="5">
        <f t="shared" si="5"/>
        <v>1339</v>
      </c>
      <c r="J36" s="5">
        <f t="shared" si="5"/>
        <v>1068</v>
      </c>
      <c r="K36" s="5">
        <f t="shared" si="5"/>
        <v>125</v>
      </c>
      <c r="L36" s="5">
        <f t="shared" si="5"/>
        <v>206.5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62.5</v>
      </c>
      <c r="D44" s="5">
        <f t="shared" si="12"/>
        <v>61</v>
      </c>
      <c r="E44" s="5">
        <f t="shared" si="12"/>
        <v>72</v>
      </c>
      <c r="F44" s="5">
        <f t="shared" si="12"/>
        <v>48.5</v>
      </c>
      <c r="G44" s="5">
        <f t="shared" si="12"/>
        <v>34.5</v>
      </c>
      <c r="H44" s="5">
        <f t="shared" si="12"/>
        <v>30.25</v>
      </c>
      <c r="I44" s="5">
        <f t="shared" si="12"/>
        <v>10</v>
      </c>
      <c r="J44" s="5">
        <f t="shared" si="12"/>
        <v>7.5</v>
      </c>
      <c r="K44" s="5">
        <f t="shared" si="12"/>
        <v>6</v>
      </c>
      <c r="L44" s="5">
        <f t="shared" si="12"/>
        <v>8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580.1282051282051</v>
      </c>
      <c r="D45" s="5">
        <f t="shared" si="13"/>
        <v>504.06060606060606</v>
      </c>
      <c r="E45" s="5">
        <f t="shared" si="13"/>
        <v>604.3448275862069</v>
      </c>
      <c r="F45" s="5">
        <f t="shared" si="13"/>
        <v>563</v>
      </c>
      <c r="G45" s="5">
        <f t="shared" si="13"/>
        <v>441.8181818181818</v>
      </c>
      <c r="H45" s="5">
        <f t="shared" si="13"/>
        <v>431.3888888888889</v>
      </c>
      <c r="I45" s="5">
        <f t="shared" si="13"/>
        <v>293.6923076923077</v>
      </c>
      <c r="J45" s="5">
        <f t="shared" si="13"/>
        <v>230.27272727272728</v>
      </c>
      <c r="K45" s="5">
        <f t="shared" si="13"/>
        <v>58</v>
      </c>
      <c r="L45" s="5">
        <f t="shared" si="13"/>
        <v>161.33333333333334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E35" sqref="E35"/>
    </sheetView>
  </sheetViews>
  <sheetFormatPr defaultColWidth="9.140625" defaultRowHeight="12.75"/>
  <sheetData>
    <row r="21" spans="3:13" ht="12.75">
      <c r="C21" s="7">
        <f>TopHITS_Aut_Dyn_AR!$B$1</f>
        <v>0</v>
      </c>
      <c r="D21" s="7">
        <f>TopHITS_Aut_Dyn_AR!$C$1</f>
        <v>0.1</v>
      </c>
      <c r="E21" s="7">
        <f>TopHITS_Aut_Dyn_AR!$D$1</f>
        <v>0.2</v>
      </c>
      <c r="F21" s="7">
        <f>TopHITS_Aut_Dyn_AR!$E$1</f>
        <v>0.3</v>
      </c>
      <c r="G21" s="7">
        <f>TopHITS_Aut_Dyn_AR!$F$1</f>
        <v>0.4</v>
      </c>
      <c r="H21" s="7">
        <f>TopHITS_Aut_Dyn_AR!$G$1</f>
        <v>0.5</v>
      </c>
      <c r="I21" s="7">
        <f>TopHITS_Aut_Dyn_AR!$H$1</f>
        <v>0.6</v>
      </c>
      <c r="J21" s="7">
        <f>TopHITS_Aut_Dyn_AR!$I$1</f>
        <v>0.7</v>
      </c>
      <c r="K21" s="7">
        <f>TopHITS_Aut_Dyn_AR!$J$1</f>
        <v>0.8</v>
      </c>
      <c r="L21" s="7">
        <f>TopHITS_Aut_Dyn_AR!$K$1</f>
        <v>0.9</v>
      </c>
      <c r="M21" s="7">
        <f>TopHITS_Aut_Dyn_AR!$L$1</f>
        <v>1</v>
      </c>
    </row>
    <row r="22" spans="1:13" ht="12.75">
      <c r="A22" s="5"/>
      <c r="B22" s="3" t="s">
        <v>1</v>
      </c>
      <c r="C22">
        <f>COUNT(TopHITS_Aut_Dyn_AR!$B$2:$B$118)</f>
        <v>76</v>
      </c>
      <c r="D22">
        <f>COUNT(TopHITS_Aut_Dyn_AR!$C$2:$C$118)</f>
        <v>71</v>
      </c>
      <c r="E22">
        <f>COUNT(TopHITS_Aut_Dyn_AR!$D$2:$D$118)</f>
        <v>66</v>
      </c>
      <c r="F22">
        <f>COUNT(TopHITS_Aut_Dyn_AR!$E$2:$E$118)</f>
        <v>50</v>
      </c>
      <c r="G22">
        <f>COUNT(TopHITS_Aut_Dyn_AR!$F$2:$F$118)</f>
        <v>45</v>
      </c>
      <c r="H22">
        <f>COUNT(TopHITS_Aut_Dyn_AR!$G$2:$G$118)</f>
        <v>38</v>
      </c>
      <c r="I22">
        <f>COUNT(TopHITS_Aut_Dyn_AR!$H$2:$H$118)</f>
        <v>25</v>
      </c>
      <c r="J22">
        <f>COUNT(TopHITS_Aut_Dyn_AR!$I$2:$I$118)</f>
        <v>20</v>
      </c>
      <c r="K22">
        <f>COUNT(TopHITS_Aut_Dyn_AR!$J$2:$J$118)</f>
        <v>17</v>
      </c>
      <c r="L22">
        <f>COUNT(TopHITS_Aut_Dyn_AR!$K$2:$K$118)</f>
        <v>7</v>
      </c>
      <c r="M22">
        <f>COUNT(TopHITS_Aut_Dyn_AR!$L$2:$L$118)</f>
        <v>0</v>
      </c>
    </row>
    <row r="23" spans="1:13" ht="12.75">
      <c r="A23" s="5">
        <f>MIN(C23:M23)</f>
        <v>0</v>
      </c>
      <c r="B23" s="3" t="s">
        <v>2</v>
      </c>
      <c r="C23">
        <f>MIN(TopHITS_Aut_Dyn_AR!$B$2:$B$118)</f>
        <v>1</v>
      </c>
      <c r="D23">
        <f>MIN(TopHITS_Aut_Dyn_AR!$C$2:$C$118)</f>
        <v>1</v>
      </c>
      <c r="E23">
        <f>MIN(TopHITS_Aut_Dyn_AR!$D$2:$D$118)</f>
        <v>1</v>
      </c>
      <c r="F23">
        <f>MIN(TopHITS_Aut_Dyn_AR!$E$2:$E$118)</f>
        <v>1</v>
      </c>
      <c r="G23">
        <f>MIN(TopHITS_Aut_Dyn_AR!$F$2:$F$118)</f>
        <v>1</v>
      </c>
      <c r="H23">
        <f>MIN(TopHITS_Aut_Dyn_AR!$G$2:$G$118)</f>
        <v>1</v>
      </c>
      <c r="I23">
        <f>MIN(TopHITS_Aut_Dyn_AR!$H$2:$H$118)</f>
        <v>1</v>
      </c>
      <c r="J23">
        <f>MIN(TopHITS_Aut_Dyn_AR!$I$2:$I$118)</f>
        <v>1</v>
      </c>
      <c r="K23">
        <f>MIN(TopHITS_Aut_Dyn_AR!$J$2:$J$118)</f>
        <v>7</v>
      </c>
      <c r="L23">
        <f>MIN(TopHITS_Aut_Dyn_AR!$K$2:$K$118)</f>
        <v>2</v>
      </c>
      <c r="M23">
        <f>MIN(TopHITS_Aut_Dyn_AR!$L$2:$L$118)</f>
        <v>0</v>
      </c>
    </row>
    <row r="24" spans="1:13" ht="12.75">
      <c r="A24" s="5"/>
      <c r="B24" s="6">
        <v>25</v>
      </c>
      <c r="C24">
        <f>PERCENTILE(TopHITS_Aut_Dyn_AR!$B$2:$B$118,$B24/100)</f>
        <v>119.75</v>
      </c>
      <c r="D24">
        <f>PERCENTILE(TopHITS_Aut_Dyn_AR!$C$2:$C$118,$B24/100)</f>
        <v>109</v>
      </c>
      <c r="E24">
        <f>PERCENTILE(TopHITS_Aut_Dyn_AR!$D$2:$D$118,$B24/100)</f>
        <v>109.75</v>
      </c>
      <c r="F24">
        <f>PERCENTILE(TopHITS_Aut_Dyn_AR!$E$2:$E$118,$B24/100)</f>
        <v>82.75</v>
      </c>
      <c r="G24">
        <f>PERCENTILE(TopHITS_Aut_Dyn_AR!$F$2:$F$118,$B24/100)</f>
        <v>69</v>
      </c>
      <c r="H24">
        <f>PERCENTILE(TopHITS_Aut_Dyn_AR!$G$2:$G$118,$B24/100)</f>
        <v>77</v>
      </c>
      <c r="I24">
        <f>PERCENTILE(TopHITS_Aut_Dyn_AR!$H$2:$H$118,$B24/100)</f>
        <v>53</v>
      </c>
      <c r="J24">
        <f>PERCENTILE(TopHITS_Aut_Dyn_AR!$I$2:$I$118,$B24/100)</f>
        <v>29.75</v>
      </c>
      <c r="K24">
        <f>PERCENTILE(TopHITS_Aut_Dyn_AR!$J$2:$J$118,$B24/100)</f>
        <v>21</v>
      </c>
      <c r="L24">
        <f>PERCENTILE(TopHITS_Aut_Dyn_AR!$K$2:$K$118,$B24/100)</f>
        <v>12</v>
      </c>
      <c r="M24" t="e">
        <f>PERCENTILE(TopHITS_Aut_Dyn_AR!$L$2:$L$118,$B24/100)</f>
        <v>#NUM!</v>
      </c>
    </row>
    <row r="25" spans="1:13" ht="12.75">
      <c r="A25" s="5">
        <f>A27-A23</f>
        <v>4748</v>
      </c>
      <c r="B25" s="3" t="s">
        <v>3</v>
      </c>
      <c r="C25">
        <f>MEDIAN(TopHITS_Aut_Dyn_AR!$B$2:$B$118)</f>
        <v>324</v>
      </c>
      <c r="D25">
        <f>MEDIAN(TopHITS_Aut_Dyn_AR!$C$2:$C$118)</f>
        <v>257</v>
      </c>
      <c r="E25">
        <f>MEDIAN(TopHITS_Aut_Dyn_AR!$D$2:$D$118)</f>
        <v>215</v>
      </c>
      <c r="F25">
        <f>MEDIAN(TopHITS_Aut_Dyn_AR!$E$2:$E$118)</f>
        <v>177</v>
      </c>
      <c r="G25">
        <f>MEDIAN(TopHITS_Aut_Dyn_AR!$F$2:$F$118)</f>
        <v>145</v>
      </c>
      <c r="H25">
        <f>MEDIAN(TopHITS_Aut_Dyn_AR!$G$2:$G$118)</f>
        <v>113.5</v>
      </c>
      <c r="I25">
        <f>MEDIAN(TopHITS_Aut_Dyn_AR!$H$2:$H$118)</f>
        <v>87</v>
      </c>
      <c r="J25">
        <f>MEDIAN(TopHITS_Aut_Dyn_AR!$I$2:$I$118)</f>
        <v>63.5</v>
      </c>
      <c r="K25">
        <f>MEDIAN(TopHITS_Aut_Dyn_AR!$J$2:$J$118)</f>
        <v>47</v>
      </c>
      <c r="L25">
        <f>MEDIAN(TopHITS_Aut_Dyn_AR!$K$2:$K$118)</f>
        <v>15</v>
      </c>
      <c r="M25" t="e">
        <f>MEDIAN(TopHITS_Aut_Dyn_AR!$L$2:$L$118)</f>
        <v>#NUM!</v>
      </c>
    </row>
    <row r="26" spans="1:13" ht="12.75">
      <c r="A26" s="5"/>
      <c r="B26" s="6">
        <v>75</v>
      </c>
      <c r="C26">
        <f>PERCENTILE(TopHITS_Aut_Dyn_AR!$B$2:$B$118,$B26/100)</f>
        <v>623.25</v>
      </c>
      <c r="D26">
        <f>PERCENTILE(TopHITS_Aut_Dyn_AR!$C$2:$C$118,$B26/100)</f>
        <v>521.5</v>
      </c>
      <c r="E26">
        <f>PERCENTILE(TopHITS_Aut_Dyn_AR!$D$2:$D$118,$B26/100)</f>
        <v>476.25</v>
      </c>
      <c r="F26">
        <f>PERCENTILE(TopHITS_Aut_Dyn_AR!$E$2:$E$118,$B26/100)</f>
        <v>324.5</v>
      </c>
      <c r="G26">
        <f>PERCENTILE(TopHITS_Aut_Dyn_AR!$F$2:$F$118,$B26/100)</f>
        <v>278</v>
      </c>
      <c r="H26">
        <f>PERCENTILE(TopHITS_Aut_Dyn_AR!$G$2:$G$118,$B26/100)</f>
        <v>223.5</v>
      </c>
      <c r="I26">
        <f>PERCENTILE(TopHITS_Aut_Dyn_AR!$H$2:$H$118,$B26/100)</f>
        <v>175</v>
      </c>
      <c r="J26">
        <f>PERCENTILE(TopHITS_Aut_Dyn_AR!$I$2:$I$118,$B26/100)</f>
        <v>138.75</v>
      </c>
      <c r="K26">
        <f>PERCENTILE(TopHITS_Aut_Dyn_AR!$J$2:$J$118,$B26/100)</f>
        <v>100</v>
      </c>
      <c r="L26">
        <f>PERCENTILE(TopHITS_Aut_Dyn_AR!$K$2:$K$118,$B26/100)</f>
        <v>23.5</v>
      </c>
      <c r="M26" t="e">
        <f>PERCENTILE(TopHITS_Aut_Dyn_AR!$L$2:$L$118,$B26/100)</f>
        <v>#NUM!</v>
      </c>
    </row>
    <row r="27" spans="1:13" ht="12.75">
      <c r="A27" s="5">
        <f>MAX(C27:M27)</f>
        <v>4748</v>
      </c>
      <c r="B27" s="3" t="s">
        <v>4</v>
      </c>
      <c r="C27">
        <f>MAX(TopHITS_Aut_Dyn_AR!$B$2:$B$118)</f>
        <v>4748</v>
      </c>
      <c r="D27">
        <f>MAX(TopHITS_Aut_Dyn_AR!$C$2:$C$118)</f>
        <v>4265</v>
      </c>
      <c r="E27">
        <f>MAX(TopHITS_Aut_Dyn_AR!$D$2:$D$118)</f>
        <v>3782</v>
      </c>
      <c r="F27">
        <f>MAX(TopHITS_Aut_Dyn_AR!$E$2:$E$118)</f>
        <v>3303</v>
      </c>
      <c r="G27">
        <f>MAX(TopHITS_Aut_Dyn_AR!$F$2:$F$118)</f>
        <v>2823</v>
      </c>
      <c r="H27">
        <f>MAX(TopHITS_Aut_Dyn_AR!$G$2:$G$118)</f>
        <v>2321</v>
      </c>
      <c r="I27">
        <f>MAX(TopHITS_Aut_Dyn_AR!$H$2:$H$118)</f>
        <v>1865</v>
      </c>
      <c r="J27">
        <f>MAX(TopHITS_Aut_Dyn_AR!$I$2:$I$118)</f>
        <v>1378</v>
      </c>
      <c r="K27">
        <f>MAX(TopHITS_Aut_Dyn_AR!$J$2:$J$118)</f>
        <v>935</v>
      </c>
      <c r="L27">
        <f>MAX(TopHITS_Aut_Dyn_AR!$K$2:$K$118)</f>
        <v>187</v>
      </c>
      <c r="M27">
        <f>MAX(TopHITS_Aut_Dyn_AR!$L$2:$L$118)</f>
        <v>0</v>
      </c>
    </row>
    <row r="28" spans="1:13" ht="12.75">
      <c r="A28" s="5"/>
      <c r="B28" s="3" t="s">
        <v>5</v>
      </c>
      <c r="C28">
        <f>AVERAGE(TopHITS_Aut_Dyn_AR!$B$2:$B$118)</f>
        <v>711.2368421052631</v>
      </c>
      <c r="D28">
        <f>AVERAGE(TopHITS_Aut_Dyn_AR!$C$2:$C$118)</f>
        <v>633.7042253521126</v>
      </c>
      <c r="E28">
        <f>AVERAGE(TopHITS_Aut_Dyn_AR!$D$2:$D$118)</f>
        <v>583.560606060606</v>
      </c>
      <c r="F28">
        <f>AVERAGE(TopHITS_Aut_Dyn_AR!$E$2:$E$118)</f>
        <v>466.94</v>
      </c>
      <c r="G28">
        <f>AVERAGE(TopHITS_Aut_Dyn_AR!$F$2:$F$118)</f>
        <v>361.64444444444445</v>
      </c>
      <c r="H28">
        <f>AVERAGE(TopHITS_Aut_Dyn_AR!$G$2:$G$118)</f>
        <v>275.86842105263156</v>
      </c>
      <c r="I28">
        <f>AVERAGE(TopHITS_Aut_Dyn_AR!$H$2:$H$118)</f>
        <v>265.08</v>
      </c>
      <c r="J28">
        <f>AVERAGE(TopHITS_Aut_Dyn_AR!$I$2:$I$118)</f>
        <v>205.55</v>
      </c>
      <c r="K28">
        <f>AVERAGE(TopHITS_Aut_Dyn_AR!$J$2:$J$118)</f>
        <v>154.8235294117647</v>
      </c>
      <c r="L28">
        <f>AVERAGE(TopHITS_Aut_Dyn_AR!$K$2:$K$118)</f>
        <v>39.285714285714285</v>
      </c>
      <c r="M28" t="e">
        <f>AVERAGE(TopHITS_Aut_Dyn_AR!$L$2:$L$118)</f>
        <v>#DIV/0!</v>
      </c>
    </row>
    <row r="29" spans="1:13" ht="12.75">
      <c r="A29" s="5"/>
      <c r="B29" s="3" t="s">
        <v>6</v>
      </c>
      <c r="C29">
        <f>STDEV(TopHITS_Aut_Dyn_AR!$B$2:$B$118)</f>
        <v>1119.6472881334378</v>
      </c>
      <c r="D29">
        <f>STDEV(TopHITS_Aut_Dyn_AR!$C$2:$C$118)</f>
        <v>1027.4279313532159</v>
      </c>
      <c r="E29">
        <f>STDEV(TopHITS_Aut_Dyn_AR!$D$2:$D$118)</f>
        <v>944.1549111615086</v>
      </c>
      <c r="F29">
        <f>STDEV(TopHITS_Aut_Dyn_AR!$E$2:$E$118)</f>
        <v>820.5674594512045</v>
      </c>
      <c r="G29">
        <f>STDEV(TopHITS_Aut_Dyn_AR!$F$2:$F$118)</f>
        <v>639.7781275764689</v>
      </c>
      <c r="H29">
        <f>STDEV(TopHITS_Aut_Dyn_AR!$G$2:$G$118)</f>
        <v>466.8074532773415</v>
      </c>
      <c r="I29">
        <f>STDEV(TopHITS_Aut_Dyn_AR!$H$2:$H$118)</f>
        <v>450.34754357051844</v>
      </c>
      <c r="J29">
        <f>STDEV(TopHITS_Aut_Dyn_AR!$I$2:$I$118)</f>
        <v>359.8171282602785</v>
      </c>
      <c r="K29">
        <f>STDEV(TopHITS_Aut_Dyn_AR!$J$2:$J$118)</f>
        <v>258.92596318593604</v>
      </c>
      <c r="L29">
        <f>STDEV(TopHITS_Aut_Dyn_AR!$K$2:$K$118)</f>
        <v>65.71076595128658</v>
      </c>
      <c r="M29" t="e">
        <f>STDEV(TopHITS_Aut_Dyn_AR!$L$2:$L$118)</f>
        <v>#DIV/0!</v>
      </c>
    </row>
    <row r="30" spans="1:13" ht="12.75">
      <c r="A30" s="5">
        <v>0.01</v>
      </c>
      <c r="B30" s="4" t="s">
        <v>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8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7</v>
      </c>
      <c r="L31" s="5">
        <f t="shared" si="0"/>
        <v>2</v>
      </c>
      <c r="M31" s="5">
        <f t="shared" si="0"/>
        <v>0</v>
      </c>
    </row>
    <row r="32" spans="1:13" ht="12.75">
      <c r="A32" s="5"/>
      <c r="B32" s="4" t="s">
        <v>9</v>
      </c>
      <c r="C32" s="5">
        <f aca="true" t="shared" si="1" ref="C32:M32">IF(C24&gt;0,IF(C23&gt;0,C24-C23,C24),0)</f>
        <v>118.75</v>
      </c>
      <c r="D32" s="5">
        <f t="shared" si="1"/>
        <v>108</v>
      </c>
      <c r="E32" s="5">
        <f t="shared" si="1"/>
        <v>108.75</v>
      </c>
      <c r="F32" s="5">
        <f t="shared" si="1"/>
        <v>81.75</v>
      </c>
      <c r="G32" s="5">
        <f t="shared" si="1"/>
        <v>68</v>
      </c>
      <c r="H32" s="5">
        <f t="shared" si="1"/>
        <v>76</v>
      </c>
      <c r="I32" s="5">
        <f t="shared" si="1"/>
        <v>52</v>
      </c>
      <c r="J32" s="5">
        <f t="shared" si="1"/>
        <v>28.75</v>
      </c>
      <c r="K32" s="5">
        <f t="shared" si="1"/>
        <v>14</v>
      </c>
      <c r="L32" s="5">
        <f t="shared" si="1"/>
        <v>10</v>
      </c>
      <c r="M32" s="5" t="e">
        <f t="shared" si="1"/>
        <v>#NUM!</v>
      </c>
    </row>
    <row r="33" spans="1:13" ht="12.75">
      <c r="A33" s="5"/>
      <c r="B33" s="4" t="s">
        <v>10</v>
      </c>
      <c r="C33" s="5">
        <f aca="true" t="shared" si="2" ref="C33:M33">IF(AND(C25&gt;C24,C25&gt;0),C25-IF(C24&gt;0,C24,0)-IF(C26&gt;C25,C30/2,0),0)</f>
        <v>204.25</v>
      </c>
      <c r="D33" s="5">
        <f t="shared" si="2"/>
        <v>148</v>
      </c>
      <c r="E33" s="5">
        <f t="shared" si="2"/>
        <v>105.25</v>
      </c>
      <c r="F33" s="5">
        <f t="shared" si="2"/>
        <v>94.25</v>
      </c>
      <c r="G33" s="5">
        <f t="shared" si="2"/>
        <v>76</v>
      </c>
      <c r="H33" s="5">
        <f t="shared" si="2"/>
        <v>36.5</v>
      </c>
      <c r="I33" s="5">
        <f t="shared" si="2"/>
        <v>34</v>
      </c>
      <c r="J33" s="5">
        <f t="shared" si="2"/>
        <v>33.75</v>
      </c>
      <c r="K33" s="5">
        <f t="shared" si="2"/>
        <v>26</v>
      </c>
      <c r="L33" s="5">
        <f t="shared" si="2"/>
        <v>3</v>
      </c>
      <c r="M33" s="5" t="e">
        <f t="shared" si="2"/>
        <v>#NUM!</v>
      </c>
    </row>
    <row r="34" spans="1:13" ht="12.75">
      <c r="A34" s="5"/>
      <c r="B34" s="4" t="s">
        <v>3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11</v>
      </c>
      <c r="C35" s="5">
        <f aca="true" t="shared" si="4" ref="C35:M35">IF(AND(C26&gt;C25,C26&gt;0),C26-IF(C25&gt;0,C25+IF(C25&gt;C24,C30/2,0),0),0)</f>
        <v>299.25</v>
      </c>
      <c r="D35" s="5">
        <f t="shared" si="4"/>
        <v>264.5</v>
      </c>
      <c r="E35" s="5">
        <f t="shared" si="4"/>
        <v>261.25</v>
      </c>
      <c r="F35" s="5">
        <f t="shared" si="4"/>
        <v>147.5</v>
      </c>
      <c r="G35" s="5">
        <f t="shared" si="4"/>
        <v>133</v>
      </c>
      <c r="H35" s="5">
        <f t="shared" si="4"/>
        <v>110</v>
      </c>
      <c r="I35" s="5">
        <f t="shared" si="4"/>
        <v>88</v>
      </c>
      <c r="J35" s="5">
        <f t="shared" si="4"/>
        <v>75.25</v>
      </c>
      <c r="K35" s="5">
        <f t="shared" si="4"/>
        <v>53</v>
      </c>
      <c r="L35" s="5">
        <f t="shared" si="4"/>
        <v>8.5</v>
      </c>
      <c r="M35" s="5" t="e">
        <f t="shared" si="4"/>
        <v>#NUM!</v>
      </c>
    </row>
    <row r="36" spans="1:13" ht="12.75">
      <c r="A36" s="5"/>
      <c r="B36" s="4" t="s">
        <v>12</v>
      </c>
      <c r="C36" s="5">
        <f aca="true" t="shared" si="5" ref="C36:M36">IF(C27&gt;0,IF(C26&gt;0,C27-C26,C27),0)</f>
        <v>4124.75</v>
      </c>
      <c r="D36" s="5">
        <f t="shared" si="5"/>
        <v>3743.5</v>
      </c>
      <c r="E36" s="5">
        <f t="shared" si="5"/>
        <v>3305.75</v>
      </c>
      <c r="F36" s="5">
        <f t="shared" si="5"/>
        <v>2978.5</v>
      </c>
      <c r="G36" s="5">
        <f t="shared" si="5"/>
        <v>2545</v>
      </c>
      <c r="H36" s="5">
        <f t="shared" si="5"/>
        <v>2097.5</v>
      </c>
      <c r="I36" s="5">
        <f t="shared" si="5"/>
        <v>1690</v>
      </c>
      <c r="J36" s="5">
        <f t="shared" si="5"/>
        <v>1239.25</v>
      </c>
      <c r="K36" s="5">
        <f t="shared" si="5"/>
        <v>835</v>
      </c>
      <c r="L36" s="5">
        <f t="shared" si="5"/>
        <v>163.5</v>
      </c>
      <c r="M36" s="5">
        <f t="shared" si="5"/>
        <v>0</v>
      </c>
    </row>
    <row r="37" spans="1:13" ht="12.75">
      <c r="A37" s="5"/>
      <c r="B37" s="4" t="s">
        <v>13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14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15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16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17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18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19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20</v>
      </c>
      <c r="C44" s="5">
        <f aca="true" t="shared" si="12" ref="C44:M44">C24-C23</f>
        <v>118.75</v>
      </c>
      <c r="D44" s="5">
        <f t="shared" si="12"/>
        <v>108</v>
      </c>
      <c r="E44" s="5">
        <f t="shared" si="12"/>
        <v>108.75</v>
      </c>
      <c r="F44" s="5">
        <f t="shared" si="12"/>
        <v>81.75</v>
      </c>
      <c r="G44" s="5">
        <f t="shared" si="12"/>
        <v>68</v>
      </c>
      <c r="H44" s="5">
        <f t="shared" si="12"/>
        <v>76</v>
      </c>
      <c r="I44" s="5">
        <f t="shared" si="12"/>
        <v>52</v>
      </c>
      <c r="J44" s="5">
        <f t="shared" si="12"/>
        <v>28.75</v>
      </c>
      <c r="K44" s="5">
        <f t="shared" si="12"/>
        <v>14</v>
      </c>
      <c r="L44" s="5">
        <f t="shared" si="12"/>
        <v>10</v>
      </c>
      <c r="M44" s="5" t="e">
        <f t="shared" si="12"/>
        <v>#NUM!</v>
      </c>
    </row>
    <row r="45" spans="1:13" ht="12.75">
      <c r="A45" s="5"/>
      <c r="B45" s="4" t="s">
        <v>21</v>
      </c>
      <c r="C45" s="5">
        <f aca="true" t="shared" si="13" ref="C45:M45">C28</f>
        <v>711.2368421052631</v>
      </c>
      <c r="D45" s="5">
        <f t="shared" si="13"/>
        <v>633.7042253521126</v>
      </c>
      <c r="E45" s="5">
        <f t="shared" si="13"/>
        <v>583.560606060606</v>
      </c>
      <c r="F45" s="5">
        <f t="shared" si="13"/>
        <v>466.94</v>
      </c>
      <c r="G45" s="5">
        <f t="shared" si="13"/>
        <v>361.64444444444445</v>
      </c>
      <c r="H45" s="5">
        <f t="shared" si="13"/>
        <v>275.86842105263156</v>
      </c>
      <c r="I45" s="5">
        <f t="shared" si="13"/>
        <v>265.08</v>
      </c>
      <c r="J45" s="5">
        <f t="shared" si="13"/>
        <v>205.55</v>
      </c>
      <c r="K45" s="5">
        <f t="shared" si="13"/>
        <v>154.8235294117647</v>
      </c>
      <c r="L45" s="5">
        <f t="shared" si="13"/>
        <v>39.285714285714285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2010-01-11T23:26:50Z</dcterms:created>
  <dcterms:modified xsi:type="dcterms:W3CDTF">2010-07-20T03:45:44Z</dcterms:modified>
  <cp:category/>
  <cp:version/>
  <cp:contentType/>
  <cp:contentStatus/>
</cp:coreProperties>
</file>